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600" yWindow="105" windowWidth="13875" windowHeight="10920" firstSheet="5" activeTab="5"/>
  </bookViews>
  <sheets>
    <sheet name="1.1" sheetId="12" state="hidden" r:id="rId1"/>
    <sheet name="1.2" sheetId="3" state="hidden" r:id="rId2"/>
    <sheet name="1.3" sheetId="27" state="hidden" r:id="rId3"/>
    <sheet name="1.5" sheetId="4" state="hidden" r:id="rId4"/>
    <sheet name="1.7" sheetId="36" state="hidden" r:id="rId5"/>
    <sheet name="1.9" sheetId="26" r:id="rId6"/>
    <sheet name="3.1" sheetId="30" state="hidden" r:id="rId7"/>
    <sheet name="3.2" sheetId="31" state="hidden" r:id="rId8"/>
    <sheet name="3.3" sheetId="32" state="hidden" r:id="rId9"/>
    <sheet name="4.1" sheetId="33" state="hidden" r:id="rId10"/>
    <sheet name="4.2" sheetId="34" state="hidden" r:id="rId11"/>
    <sheet name="5.1" sheetId="25" state="hidden" r:id="rId12"/>
    <sheet name="6.1" sheetId="5" state="hidden" r:id="rId13"/>
    <sheet name="6.2" sheetId="7" state="hidden" r:id="rId14"/>
    <sheet name="6.3" sheetId="8" state="hidden" r:id="rId15"/>
    <sheet name="2.4" sheetId="9" state="hidden" r:id="rId16"/>
    <sheet name="7.1" sheetId="10" state="hidden" r:id="rId17"/>
    <sheet name="7.2" sheetId="11" state="hidden" r:id="rId18"/>
    <sheet name="8.1" sheetId="35" r:id="rId19"/>
    <sheet name="8.1.1 новая" sheetId="38" state="hidden" r:id="rId20"/>
    <sheet name="8.3" sheetId="37" r:id="rId21"/>
    <sheet name="8.1 скач" sheetId="39" state="hidden" r:id="rId22"/>
  </sheets>
  <definedNames>
    <definedName name="sub_1711" localSheetId="4">'1.7'!#REF!</definedName>
    <definedName name="sub_1722" localSheetId="4">'1.7'!$A$19</definedName>
    <definedName name="sub_802" localSheetId="21">'8.1 скач'!$D$2</definedName>
    <definedName name="sub_81001" localSheetId="21">'8.1 скач'!$B$7</definedName>
    <definedName name="sub_81002" localSheetId="21">'8.1 скач'!$B$9</definedName>
    <definedName name="sub_81003" localSheetId="21">'8.1 скач'!$B$10</definedName>
    <definedName name="sub_81004" localSheetId="21">'8.1 скач'!$B$11</definedName>
    <definedName name="sub_81005" localSheetId="21">'8.1 скач'!$B$12</definedName>
    <definedName name="sub_81010" localSheetId="21">'8.1 скач'!$B$1</definedName>
    <definedName name="sub_83001" localSheetId="20">'8.3'!$A$8</definedName>
    <definedName name="sub_83002" localSheetId="20">'8.3'!$A$13</definedName>
    <definedName name="sub_83003" localSheetId="20">'8.3'!$A$17</definedName>
    <definedName name="sub_83004" localSheetId="20">'8.3'!$A$21</definedName>
    <definedName name="sub_83005" localSheetId="20">'8.3'!$A$25</definedName>
    <definedName name="sub_83011" localSheetId="20">'8.3'!$A$9</definedName>
    <definedName name="sub_83012" localSheetId="20">'8.3'!$A$10</definedName>
    <definedName name="sub_83013" localSheetId="20">'8.3'!$A$11</definedName>
    <definedName name="sub_83014" localSheetId="20">'8.3'!$A$12</definedName>
    <definedName name="TABLE" localSheetId="2">'1.3'!#REF!</definedName>
    <definedName name="TABLE" localSheetId="5">'1.9'!#REF!</definedName>
    <definedName name="TABLE" localSheetId="6">'3.1'!#REF!</definedName>
    <definedName name="TABLE" localSheetId="7">'3.2'!#REF!</definedName>
    <definedName name="TABLE" localSheetId="8">'3.3'!#REF!</definedName>
    <definedName name="TABLE" localSheetId="9">'4.1'!#REF!</definedName>
    <definedName name="TABLE" localSheetId="10">'4.2'!#REF!</definedName>
    <definedName name="TABLE" localSheetId="18">'8.1'!#REF!</definedName>
    <definedName name="TABLE_2" localSheetId="2">'1.3'!#REF!</definedName>
    <definedName name="TABLE_2" localSheetId="5">'1.9'!#REF!</definedName>
    <definedName name="TABLE_2" localSheetId="6">'3.1'!#REF!</definedName>
    <definedName name="TABLE_2" localSheetId="7">'3.2'!#REF!</definedName>
    <definedName name="TABLE_2" localSheetId="8">'3.3'!#REF!</definedName>
    <definedName name="TABLE_2" localSheetId="9">'4.1'!#REF!</definedName>
    <definedName name="TABLE_2" localSheetId="10">'4.2'!#REF!</definedName>
    <definedName name="TABLE_2" localSheetId="18">'8.1'!#REF!</definedName>
    <definedName name="_xlnm.Print_Titles" localSheetId="9">'4.1'!$7:$7</definedName>
    <definedName name="_xlnm.Print_Area" localSheetId="0">'1.1'!$A$1:$FE$34</definedName>
    <definedName name="_xlnm.Print_Area" localSheetId="1">'1.2'!$A$1:$DX$14</definedName>
    <definedName name="_xlnm.Print_Area" localSheetId="2">'1.3'!$A$1:$CZ$16</definedName>
    <definedName name="_xlnm.Print_Area" localSheetId="3">'1.5'!$A$1:$CW$23</definedName>
    <definedName name="_xlnm.Print_Area" localSheetId="4">'1.7'!$A$1:$D$19</definedName>
    <definedName name="_xlnm.Print_Area" localSheetId="5">'1.9'!$A$1:$CZ$27</definedName>
    <definedName name="_xlnm.Print_Area" localSheetId="15">'2.4'!$A$1:$DD$63</definedName>
    <definedName name="_xlnm.Print_Area" localSheetId="6">'3.1'!$A$1:$CZ$17</definedName>
    <definedName name="_xlnm.Print_Area" localSheetId="7">'3.2'!$A$1:$CZ$16</definedName>
    <definedName name="_xlnm.Print_Area" localSheetId="8">'3.3'!$A$1:$CZ$18</definedName>
    <definedName name="_xlnm.Print_Area" localSheetId="9">'4.1'!$A$1:$CZ$30</definedName>
    <definedName name="_xlnm.Print_Area" localSheetId="10">'4.2'!$A$1:$CZ$26</definedName>
    <definedName name="_xlnm.Print_Area" localSheetId="11">'5.1'!$A$1:$DD$17</definedName>
    <definedName name="_xlnm.Print_Area" localSheetId="12">'6.1'!$B$1:$H$38</definedName>
    <definedName name="_xlnm.Print_Area" localSheetId="13">'6.2'!$B$1:$H$39</definedName>
    <definedName name="_xlnm.Print_Area" localSheetId="14">'6.3'!$B$1:$H$41</definedName>
    <definedName name="_xlnm.Print_Area" localSheetId="16">'7.1'!$A$1:$FE$28</definedName>
    <definedName name="_xlnm.Print_Area" localSheetId="18">'8.1'!$A$1:$FK$26</definedName>
  </definedNames>
  <calcPr calcId="145621"/>
</workbook>
</file>

<file path=xl/calcChain.xml><?xml version="1.0" encoding="utf-8"?>
<calcChain xmlns="http://schemas.openxmlformats.org/spreadsheetml/2006/main">
  <c r="BE7" i="26" l="1"/>
  <c r="BE8" i="26" s="1"/>
  <c r="BE9" i="26" s="1"/>
  <c r="J1" i="38"/>
  <c r="L1" i="38"/>
  <c r="BF14" i="25" l="1"/>
  <c r="BL13" i="34"/>
  <c r="BL11" i="34"/>
  <c r="BX12" i="33"/>
  <c r="CA13" i="32"/>
  <c r="BE12" i="26"/>
  <c r="CV9" i="3"/>
  <c r="CV7" i="3"/>
  <c r="C8" i="37" s="1"/>
  <c r="C12" i="37" s="1"/>
  <c r="BN25" i="26"/>
  <c r="AL15" i="30" s="1"/>
  <c r="AL14" i="31" s="1"/>
  <c r="AL16" i="32" s="1"/>
  <c r="AL28" i="33" s="1"/>
  <c r="AL24" i="34" s="1"/>
  <c r="BM19" i="4"/>
  <c r="AL14" i="27"/>
  <c r="C16" i="36" s="1"/>
  <c r="BD12" i="3"/>
  <c r="AI21" i="35"/>
  <c r="A31" i="37" s="1"/>
  <c r="D14" i="11"/>
  <c r="H27" i="10"/>
  <c r="B38" i="8"/>
  <c r="B35" i="7"/>
  <c r="B33" i="5"/>
  <c r="C16" i="25"/>
  <c r="A24" i="34"/>
  <c r="A28" i="33"/>
  <c r="A16" i="32"/>
  <c r="A14" i="31"/>
  <c r="A15" i="30"/>
  <c r="B25" i="26"/>
  <c r="A19" i="4"/>
  <c r="A14" i="27"/>
  <c r="A16" i="36" s="1"/>
  <c r="A12" i="3"/>
  <c r="AP6" i="35"/>
  <c r="A5" i="11"/>
  <c r="A14" i="10"/>
  <c r="B6" i="8"/>
  <c r="B5" i="7"/>
  <c r="B4" i="5"/>
  <c r="M6" i="25"/>
  <c r="F4" i="34"/>
  <c r="F4" i="33"/>
  <c r="F5" i="32"/>
  <c r="F5" i="31"/>
  <c r="F6" i="30"/>
  <c r="F3" i="26"/>
  <c r="A4" i="4"/>
  <c r="F3" i="27"/>
  <c r="A4" i="36" s="1"/>
  <c r="AA4" i="3"/>
  <c r="A4" i="38" l="1"/>
  <c r="A3" i="37"/>
  <c r="G14" i="35"/>
  <c r="B12" i="38" s="1"/>
  <c r="BF7" i="27"/>
  <c r="BT21" i="35"/>
  <c r="D31" i="37" s="1"/>
  <c r="AT14" i="11"/>
  <c r="BO27" i="10"/>
  <c r="D38" i="8"/>
  <c r="D35" i="7"/>
  <c r="C33" i="5"/>
  <c r="AS16" i="25"/>
  <c r="CV10" i="3"/>
  <c r="BX8" i="33" s="1"/>
  <c r="CL15" i="35"/>
  <c r="CL19" i="35" s="1"/>
  <c r="CR15" i="35"/>
  <c r="CR19" i="35" s="1"/>
  <c r="DP15" i="35"/>
  <c r="DP19" i="35" s="1"/>
  <c r="FZ14" i="35"/>
  <c r="FZ15" i="35" s="1"/>
  <c r="BF12" i="27" l="1"/>
  <c r="BF10" i="27"/>
  <c r="DP18" i="35"/>
  <c r="CR18" i="35"/>
  <c r="CL18" i="35"/>
  <c r="BZ15" i="35"/>
  <c r="C14" i="37" l="1"/>
  <c r="D9" i="36"/>
  <c r="BX10" i="33"/>
  <c r="BX18" i="33" s="1"/>
  <c r="C18" i="37"/>
  <c r="D11" i="36"/>
  <c r="BX11" i="33"/>
  <c r="BX19" i="33" s="1"/>
  <c r="BZ19" i="35"/>
  <c r="BZ18" i="35"/>
  <c r="CI9" i="11"/>
  <c r="F32" i="8"/>
  <c r="F31" i="8"/>
  <c r="F29" i="8"/>
  <c r="F27" i="8"/>
  <c r="F26" i="8"/>
  <c r="F25" i="8"/>
  <c r="F14" i="8"/>
  <c r="F30" i="7"/>
  <c r="F28" i="7"/>
  <c r="F25" i="7"/>
  <c r="F23" i="7"/>
  <c r="H23" i="7" s="1"/>
  <c r="F21" i="7"/>
  <c r="F19" i="7"/>
  <c r="F13" i="5"/>
  <c r="H13" i="5" s="1"/>
  <c r="J13" i="5"/>
  <c r="N13" i="5"/>
  <c r="F21" i="5"/>
  <c r="F20" i="5"/>
  <c r="F12" i="5"/>
  <c r="F17" i="5"/>
  <c r="F15" i="5"/>
  <c r="E15" i="7" l="1"/>
  <c r="F15" i="7" s="1"/>
  <c r="H15" i="7" s="1"/>
  <c r="E16" i="8"/>
  <c r="F16" i="8" s="1"/>
  <c r="H16" i="8" s="1"/>
  <c r="E17" i="8"/>
  <c r="F17" i="8" s="1"/>
  <c r="H17" i="8" s="1"/>
  <c r="E18" i="8"/>
  <c r="F18" i="8" s="1"/>
  <c r="H18" i="8" s="1"/>
  <c r="E19" i="8"/>
  <c r="F19" i="8" s="1"/>
  <c r="H19" i="8" s="1"/>
  <c r="E20" i="8"/>
  <c r="F20" i="8"/>
  <c r="H20" i="8" s="1"/>
  <c r="E21" i="8"/>
  <c r="F21" i="8" s="1"/>
  <c r="H21" i="8" s="1"/>
  <c r="H29" i="8"/>
  <c r="H28" i="8" s="1"/>
  <c r="E31" i="8"/>
  <c r="H31" i="8"/>
  <c r="H14" i="8"/>
  <c r="E23" i="8"/>
  <c r="F23" i="8" s="1"/>
  <c r="H23" i="8" s="1"/>
  <c r="H25" i="8"/>
  <c r="H26" i="8"/>
  <c r="H27" i="8"/>
  <c r="E29" i="8"/>
  <c r="E32" i="8"/>
  <c r="H32" i="8"/>
  <c r="N32" i="8"/>
  <c r="J32" i="8"/>
  <c r="N31" i="8"/>
  <c r="J31" i="8"/>
  <c r="N29" i="8"/>
  <c r="J29" i="8"/>
  <c r="N27" i="8"/>
  <c r="J27" i="8"/>
  <c r="E27" i="8"/>
  <c r="N26" i="8"/>
  <c r="J26" i="8"/>
  <c r="E26" i="8"/>
  <c r="N25" i="8"/>
  <c r="J25" i="8"/>
  <c r="E25" i="8"/>
  <c r="N23" i="8"/>
  <c r="J23" i="8"/>
  <c r="N21" i="8"/>
  <c r="J21" i="8"/>
  <c r="N20" i="8"/>
  <c r="J20" i="8"/>
  <c r="N19" i="8"/>
  <c r="J19" i="8"/>
  <c r="N18" i="8"/>
  <c r="J18" i="8"/>
  <c r="N17" i="8"/>
  <c r="J17" i="8"/>
  <c r="N16" i="8"/>
  <c r="J16" i="8"/>
  <c r="N14" i="8"/>
  <c r="J14" i="8"/>
  <c r="E14" i="8"/>
  <c r="E17" i="7"/>
  <c r="F17" i="7" s="1"/>
  <c r="H17" i="7" s="1"/>
  <c r="E18" i="7"/>
  <c r="F18" i="7" s="1"/>
  <c r="H18" i="7" s="1"/>
  <c r="F12" i="7"/>
  <c r="H12" i="7" s="1"/>
  <c r="F13" i="7"/>
  <c r="H13" i="7" s="1"/>
  <c r="H19" i="7"/>
  <c r="E21" i="7"/>
  <c r="H21" i="7"/>
  <c r="H20" i="7" s="1"/>
  <c r="H22" i="7"/>
  <c r="E25" i="7"/>
  <c r="H25" i="7"/>
  <c r="H24" i="7" s="1"/>
  <c r="E27" i="7"/>
  <c r="F27" i="7"/>
  <c r="H27" i="7" s="1"/>
  <c r="H28" i="7"/>
  <c r="H30" i="7"/>
  <c r="H29" i="7" s="1"/>
  <c r="N30" i="7"/>
  <c r="J30" i="7"/>
  <c r="E30" i="7"/>
  <c r="N28" i="7"/>
  <c r="J28" i="7"/>
  <c r="E28" i="7"/>
  <c r="N27" i="7"/>
  <c r="J27" i="7"/>
  <c r="N25" i="7"/>
  <c r="J25" i="7"/>
  <c r="N23" i="7"/>
  <c r="J23" i="7"/>
  <c r="E23" i="7"/>
  <c r="N21" i="7"/>
  <c r="J21" i="7"/>
  <c r="N19" i="7"/>
  <c r="J19" i="7"/>
  <c r="E19" i="7"/>
  <c r="N18" i="7"/>
  <c r="J18" i="7"/>
  <c r="N17" i="7"/>
  <c r="J17" i="7"/>
  <c r="N15" i="7"/>
  <c r="J15" i="7"/>
  <c r="N13" i="7"/>
  <c r="J13" i="7"/>
  <c r="N12" i="7"/>
  <c r="J12" i="7"/>
  <c r="H12" i="5"/>
  <c r="E14" i="5"/>
  <c r="F14" i="5" s="1"/>
  <c r="E15" i="5"/>
  <c r="E19" i="5"/>
  <c r="F19" i="5" s="1"/>
  <c r="H19" i="5" s="1"/>
  <c r="H20" i="5"/>
  <c r="H21" i="5"/>
  <c r="F22" i="5"/>
  <c r="H22" i="5" s="1"/>
  <c r="E23" i="5"/>
  <c r="F23" i="5" s="1"/>
  <c r="H23" i="5" s="1"/>
  <c r="E25" i="5"/>
  <c r="F25" i="5" s="1"/>
  <c r="H25" i="5" s="1"/>
  <c r="H24" i="5" s="1"/>
  <c r="E27" i="5"/>
  <c r="F27" i="5" s="1"/>
  <c r="H27" i="5" s="1"/>
  <c r="E28" i="5"/>
  <c r="F28" i="5" s="1"/>
  <c r="H28" i="5" s="1"/>
  <c r="N28" i="5"/>
  <c r="J28" i="5"/>
  <c r="N27" i="5"/>
  <c r="J27" i="5"/>
  <c r="N25" i="5"/>
  <c r="J25" i="5"/>
  <c r="N23" i="5"/>
  <c r="J23" i="5"/>
  <c r="N22" i="5"/>
  <c r="J22" i="5"/>
  <c r="N21" i="5"/>
  <c r="J21" i="5"/>
  <c r="E21" i="5"/>
  <c r="N20" i="5"/>
  <c r="J20" i="5"/>
  <c r="E20" i="5"/>
  <c r="N19" i="5"/>
  <c r="J19" i="5"/>
  <c r="N17" i="5"/>
  <c r="J17" i="5"/>
  <c r="E17" i="5"/>
  <c r="N16" i="5"/>
  <c r="J16" i="5"/>
  <c r="F16" i="5"/>
  <c r="N15" i="5"/>
  <c r="J15" i="5"/>
  <c r="N14" i="5"/>
  <c r="J14" i="5"/>
  <c r="N12" i="5"/>
  <c r="J12" i="5"/>
  <c r="E12" i="5"/>
  <c r="H24" i="8" l="1"/>
  <c r="H30" i="8"/>
  <c r="H15" i="8"/>
  <c r="H22" i="8"/>
  <c r="H16" i="7"/>
  <c r="H18" i="5"/>
  <c r="H26" i="5"/>
  <c r="H11" i="5"/>
  <c r="H26" i="7"/>
  <c r="H14" i="7"/>
  <c r="H11" i="7"/>
  <c r="H31" i="7" s="1"/>
  <c r="H33" i="8" l="1"/>
  <c r="H29" i="5"/>
  <c r="H34" i="8" l="1"/>
  <c r="CI16" i="4"/>
  <c r="BX13" i="33" s="1"/>
  <c r="BX16" i="33" s="1"/>
  <c r="DJ19" i="10"/>
</calcChain>
</file>

<file path=xl/comments1.xml><?xml version="1.0" encoding="utf-8"?>
<comments xmlns="http://schemas.openxmlformats.org/spreadsheetml/2006/main">
  <authors>
    <author>zoliv</author>
  </authors>
  <commentList>
    <comment ref="D13" authorId="0">
      <text>
        <r>
          <rPr>
            <b/>
            <sz val="8"/>
            <color indexed="81"/>
            <rFont val="Tahoma"/>
            <family val="2"/>
            <charset val="204"/>
          </rPr>
          <t>zoliv:</t>
        </r>
        <r>
          <rPr>
            <sz val="8"/>
            <color indexed="81"/>
            <rFont val="Tahoma"/>
            <family val="2"/>
            <charset val="204"/>
          </rPr>
          <t xml:space="preserve">
п. 3.2.1</t>
        </r>
      </text>
    </comment>
  </commentList>
</comments>
</file>

<file path=xl/sharedStrings.xml><?xml version="1.0" encoding="utf-8"?>
<sst xmlns="http://schemas.openxmlformats.org/spreadsheetml/2006/main" count="1103" uniqueCount="482">
  <si>
    <t>Значение</t>
  </si>
  <si>
    <t>Зависимость</t>
  </si>
  <si>
    <t>-</t>
  </si>
  <si>
    <t>прямая</t>
  </si>
  <si>
    <t>б) наличие положения о деятельности структурного подразделения по работе с заявителями и потребителями услуг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</si>
  <si>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</si>
  <si>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2.1. Наличие единого телефонного номера для приема обращений потребителей услуг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</si>
  <si>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</si>
  <si>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</si>
  <si>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</si>
  <si>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</si>
  <si>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</si>
  <si>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</si>
  <si>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</si>
  <si>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</si>
  <si>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%</t>
  </si>
  <si>
    <t>2.2. Среднее время, необходимое для оборудования точки поставки приборами учета с момента подачи заявления потребителем услуг:</t>
  </si>
  <si>
    <t>3. Отсутствие (наличие) нарушений требований антимонопольного законодательства Российской Федерации, по критерию</t>
  </si>
  <si>
    <t>4. Отсутствие (наличие) нарушений требований законодательства Российской Федерации о государственном регулировании цен (тарифов),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</si>
  <si>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</si>
  <si>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</si>
  <si>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</si>
  <si>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</si>
  <si>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6.1. Наличие (отсутствие) установленной процедуры, согласования с потребителями услуг графиков вывода электросетевого оборудования в ремонт и (или) из эксплуатации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</si>
  <si>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</si>
  <si>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</si>
  <si>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8. Итого по индикатору исполнительности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</si>
  <si>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</si>
  <si>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</si>
  <si>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</si>
  <si>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 2.2 настоящей формы, поступивших от потребителей услуг в течение 30 рабочих дней после завершения мероприятий, указанных в в п. 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</si>
  <si>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</si>
  <si>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</si>
  <si>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3. Оперативность реагирования на обращения потребителей услуг - всего,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</si>
  <si>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</si>
  <si>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</si>
  <si>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</si>
  <si>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</si>
  <si>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6. Итого по индикатору результативность обратной связи</t>
  </si>
  <si>
    <t>Индикатор информативности</t>
  </si>
  <si>
    <t>Индикатор результативности обратной связи</t>
  </si>
  <si>
    <t>фактическое</t>
  </si>
  <si>
    <t>плановое</t>
  </si>
  <si>
    <t>min</t>
  </si>
  <si>
    <t>med</t>
  </si>
  <si>
    <t>max</t>
  </si>
  <si>
    <t>выставляется при</t>
  </si>
  <si>
    <t>1. Возможность личного приема заявителей и потребителей услуг уполномоченными должностными лицами территориальной сетевой организации</t>
  </si>
  <si>
    <t>шт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</si>
  <si>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</t>
  </si>
  <si>
    <t>а) регламенты оказания услуг и рассмотрения обращений заявителей и потребителей услуг</t>
  </si>
  <si>
    <t>шт (1/0)</t>
  </si>
  <si>
    <t>(1/0)</t>
  </si>
  <si>
    <t>80%&lt;гр.4&lt;120%</t>
  </si>
  <si>
    <t>СПРАВОЧНО</t>
  </si>
  <si>
    <t>Ед.изм.</t>
  </si>
  <si>
    <t>Показатель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</si>
  <si>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</t>
  </si>
  <si>
    <t>2. Соблюдение сроков по процедурам взаимодействия с потребителями услуг (заявителями)</t>
  </si>
  <si>
    <t>дней</t>
  </si>
  <si>
    <t>3.1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услуг, в процентах от общего количества поступивших заявок на технологическое присоединение</t>
  </si>
  <si>
    <t>3.1. Средняя продолжительность времени принятия мер по результатам обращения потребителя услуг</t>
  </si>
  <si>
    <t>шт/ 1000 потр</t>
  </si>
  <si>
    <t>мес</t>
  </si>
  <si>
    <t>5.1. Средняя продолжительность времени на принятие территориальной сетевой организацией мер по возмещению потребителю услуг убытков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</si>
  <si>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</t>
  </si>
  <si>
    <t>Показатель качества ТСО</t>
  </si>
  <si>
    <t>наличие регламента, прописанного в договоре услуг или элснабжения</t>
  </si>
  <si>
    <t>По стандарту развития информации</t>
  </si>
  <si>
    <t>Все обращения должны быть обработаны</t>
  </si>
  <si>
    <t>В ЭЧ существует порядок оповещения</t>
  </si>
  <si>
    <t>Должны рассмотреть немедленно, рассматривается оперативность</t>
  </si>
  <si>
    <t>По законодательству</t>
  </si>
  <si>
    <t>Доля это 1</t>
  </si>
  <si>
    <t xml:space="preserve">Количество потребителей - 15850, взят 0,13 % </t>
  </si>
  <si>
    <t>Приложение № 1</t>
  </si>
  <si>
    <t>к Методическим указаниям по расчету уровня надежности</t>
  </si>
  <si>
    <t>и качества поставляемых товаров и оказываемых услуг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</si>
  <si>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</si>
  <si>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</si>
  <si>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</si>
  <si>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>Форма 1.1 - Журнал учета текущей информации о прекращении передачи электрической энергии для потребителей услуг</t>
  </si>
  <si>
    <t>Образец</t>
  </si>
  <si>
    <t>№</t>
  </si>
  <si>
    <t>Обосновывающие данные для расчета *</t>
  </si>
  <si>
    <t>Продолжительность прекращения,
час.</t>
  </si>
  <si>
    <t>Количество точек присоединения потребителей услуг к электрической сети электросетевой организации, шт.</t>
  </si>
  <si>
    <t>(должность)</t>
  </si>
  <si>
    <t>(Ф.И.О.)</t>
  </si>
  <si>
    <t>(подпись)</t>
  </si>
  <si>
    <t>* В том числе на основе базы актов расследования технологических нарушений за соответствующий месяц.</t>
  </si>
  <si>
    <t>Главный инженер МУП "НЭСК"</t>
  </si>
  <si>
    <t>Большаков С.В.</t>
  </si>
  <si>
    <t>(наименование электросетевой организации)</t>
  </si>
  <si>
    <t>Максимальное за расчетный период</t>
  </si>
  <si>
    <t xml:space="preserve"> г. число точек присоединения</t>
  </si>
  <si>
    <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</si>
  <si>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</si>
  <si>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МУП "Новодвинская энергетическая сетевая компания"</t>
  </si>
  <si>
    <t>Наименование
показателя</t>
  </si>
  <si>
    <t>Описание (обоснование)</t>
  </si>
  <si>
    <t>Значение показателя на:</t>
  </si>
  <si>
    <t>(год)</t>
  </si>
  <si>
    <t>2010</t>
  </si>
  <si>
    <t>2011</t>
  </si>
  <si>
    <t>2012</t>
  </si>
  <si>
    <t>2013</t>
  </si>
  <si>
    <t>2014</t>
  </si>
  <si>
    <t>(наименование электросетевой организации (подразделения/филиала))</t>
  </si>
  <si>
    <t>№
п/п</t>
  </si>
  <si>
    <t>Наименование</t>
  </si>
  <si>
    <t>(наименование территориальной сетевой организации)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</si>
  <si>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</si>
  <si>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в) должностные инструкции сотрудников, обслуживающих заявителей и потребителей услуг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</si>
  <si>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</t>
  </si>
  <si>
    <t>2.2. Наличие информационно-справочной системы для автоматизации обработки обращений потребителей услуг, поступивших по телефону</t>
  </si>
  <si>
    <t>2.3. Наличие системы автоинформирования потребителей услуг по телефону, предназначенной для доведения до них типовой информации</t>
  </si>
  <si>
    <t>1.1. Среднее время на подготовку и направление проекта договора на осуществление технологического присоединения заявителю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</si>
  <si>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присоединения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</si>
  <si>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</si>
  <si>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</si>
  <si>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</si>
  <si>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</si>
  <si>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7.1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</si>
  <si>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</t>
  </si>
  <si>
    <t>2.6. Количество реализованных изменений в деятельности организации, направленных на повышение качества обслуживания потребителей услуг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</si>
  <si>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</si>
  <si>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</si>
  <si>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Форма 2.4 - Предложения территориальных сетевых организаций по плановым значениям</t>
  </si>
  <si>
    <t>параметров (критериев), характеризующих индикаторы качества, на каждый расчетный период</t>
  </si>
  <si>
    <t>регулирования в пределах долгосрочного периода регулирования *</t>
  </si>
  <si>
    <t>Наименование показателя</t>
  </si>
  <si>
    <t>Предлагаемые плановые значения параметров (критериев), характеризующих индикаторы качества **</t>
  </si>
  <si>
    <t xml:space="preserve">1.1. </t>
  </si>
  <si>
    <t xml:space="preserve">1.2. а) </t>
  </si>
  <si>
    <t xml:space="preserve">1.2. б) </t>
  </si>
  <si>
    <t xml:space="preserve">1.2. в) </t>
  </si>
  <si>
    <t xml:space="preserve">1.2. г) </t>
  </si>
  <si>
    <t xml:space="preserve">2.1. </t>
  </si>
  <si>
    <t xml:space="preserve">2.2. </t>
  </si>
  <si>
    <t xml:space="preserve">2.3. </t>
  </si>
  <si>
    <t xml:space="preserve">3. </t>
  </si>
  <si>
    <t xml:space="preserve">4. </t>
  </si>
  <si>
    <t xml:space="preserve">5.1. </t>
  </si>
  <si>
    <t xml:space="preserve">6.1. </t>
  </si>
  <si>
    <t xml:space="preserve">6.2. </t>
  </si>
  <si>
    <t xml:space="preserve">1.2. </t>
  </si>
  <si>
    <t xml:space="preserve">2.2. а) </t>
  </si>
  <si>
    <t xml:space="preserve">2.2. б) </t>
  </si>
  <si>
    <t xml:space="preserve">3.1. </t>
  </si>
  <si>
    <t xml:space="preserve">4.1. </t>
  </si>
  <si>
    <t xml:space="preserve">7.1. </t>
  </si>
  <si>
    <t xml:space="preserve">1. </t>
  </si>
  <si>
    <t xml:space="preserve">2.4. </t>
  </si>
  <si>
    <t xml:space="preserve">2.5. </t>
  </si>
  <si>
    <t xml:space="preserve">2.6. </t>
  </si>
  <si>
    <t xml:space="preserve">3.2. а) </t>
  </si>
  <si>
    <t xml:space="preserve">3.2. б) </t>
  </si>
  <si>
    <t xml:space="preserve">3.2. в) </t>
  </si>
  <si>
    <t xml:space="preserve">5.2. </t>
  </si>
  <si>
    <t>Предлагаемое плановое значение показателя уровня качества оказываемых услуг территориальной сетевой организации</t>
  </si>
  <si>
    <r>
      <t>И</t>
    </r>
    <r>
      <rPr>
        <vertAlign val="subscript"/>
        <sz val="10"/>
        <rFont val="Times New Roman"/>
        <family val="1"/>
        <charset val="204"/>
      </rPr>
      <t>н</t>
    </r>
    <r>
      <rPr>
        <sz val="10"/>
        <rFont val="Times New Roman"/>
        <family val="1"/>
        <charset val="204"/>
      </rPr>
      <t xml:space="preserve"> </t>
    </r>
  </si>
  <si>
    <r>
      <t>И</t>
    </r>
    <r>
      <rPr>
        <vertAlign val="subscript"/>
        <sz val="10"/>
        <rFont val="Times New Roman"/>
        <family val="1"/>
        <charset val="204"/>
      </rPr>
      <t>с</t>
    </r>
    <r>
      <rPr>
        <sz val="10"/>
        <rFont val="Times New Roman"/>
        <family val="1"/>
        <charset val="204"/>
      </rPr>
      <t xml:space="preserve"> </t>
    </r>
  </si>
  <si>
    <r>
      <t>Р</t>
    </r>
    <r>
      <rPr>
        <vertAlign val="subscript"/>
        <sz val="10"/>
        <rFont val="Times New Roman"/>
        <family val="1"/>
        <charset val="204"/>
      </rPr>
      <t>с</t>
    </r>
    <r>
      <rPr>
        <sz val="10"/>
        <rFont val="Times New Roman"/>
        <family val="1"/>
        <charset val="204"/>
      </rPr>
      <t xml:space="preserve"> </t>
    </r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</si>
  <si>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</si>
  <si>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r>
      <t>____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Нумерация пунктов показателей параметров, характеризующих индикаторы качества, приведена в соответствии с формами 2.1 - 2.3 настоящего Приложения.</t>
    </r>
  </si>
  <si>
    <t>Приложение № 4</t>
  </si>
  <si>
    <t>№ формулы Методических указаний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</si>
  <si>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</si>
  <si>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</si>
  <si>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</si>
  <si>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t>1. коэффициент значимости показателя уровня надежности оказываемых услуг, α</t>
  </si>
  <si>
    <t>2. коэффициент значимости показателя уровня качества оказываемых услуг, β</t>
  </si>
  <si>
    <t>наличие распоряжения по (техприсоединения) и местный регламент (при любом количестве ставится 1 шт)</t>
  </si>
  <si>
    <t>энергодиспетчер</t>
  </si>
  <si>
    <t>Согласно распоряжения по техприсоединения</t>
  </si>
  <si>
    <t>Должность</t>
  </si>
  <si>
    <t>Ф.И.О.</t>
  </si>
  <si>
    <t>Подпись</t>
  </si>
  <si>
    <t>(для долгосрочных периодов регулирования, начавшихся до 2014 года)</t>
  </si>
  <si>
    <t>1</t>
  </si>
  <si>
    <t>п. 7.1</t>
  </si>
  <si>
    <t>7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</si>
  <si>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</si>
  <si>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час.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</si>
  <si>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  </r>
  </si>
  <si>
    <t>Наименование составляющей показателя</t>
  </si>
  <si>
    <t>Метод определения</t>
  </si>
  <si>
    <t>1.1</t>
  </si>
  <si>
    <t>2</t>
  </si>
  <si>
    <t>3</t>
  </si>
  <si>
    <t>4</t>
  </si>
  <si>
    <t>Оценкочный балл</t>
  </si>
  <si>
    <t>Оценочный балл</t>
  </si>
  <si>
    <t>Ф/П*100,%</t>
  </si>
  <si>
    <t>(для долгосрочных периодов регулирования, начавшихся до 2014 г.)</t>
  </si>
  <si>
    <t>в) системы автоинформирования, шт. на
1000 потребителей услуг</t>
  </si>
  <si>
    <t>Показатель средней продолжительности прекращений передачи электрической энергии 
(Пп)</t>
  </si>
  <si>
    <t>Показатель уровня качества оказываемых услуг организации по управлению национальной (общероссийской) электрической сетью, Птпр</t>
  </si>
  <si>
    <t>Показатель уровня качества оказываемых услуг территориальной сетевой организации, Птсо</t>
  </si>
  <si>
    <t>Форма 7.1 - Показатели уровня надежности и уровня качества оказываемых услуг электросетевой организации</t>
  </si>
  <si>
    <t>Форма 7.2 - Расчет обобщенного показателя уровня надежности и качества оказываемых услуг</t>
  </si>
  <si>
    <t>п. 7</t>
  </si>
  <si>
    <t>Число направленных по указанным заявкам проектов договоров на осуществление технологического присоединения в соответствии с установленнным порядком заключения договора на осуществление технологического присоединения, шт. (Nпд)</t>
  </si>
  <si>
    <t>Число проектов договоров на осуществление технологического присоединения по указанным заявкам, направленных с нарушением установленных сроков, шт. (Nнпд)</t>
  </si>
  <si>
    <t>Птпр=Nзаяв/max (1,Nпд-Nнпд)</t>
  </si>
  <si>
    <t>Форма 5.1 - Отчетные данные по выполнению заявок на технологическое</t>
  </si>
  <si>
    <t>Значение
показателя на:</t>
  </si>
  <si>
    <t>5</t>
  </si>
  <si>
    <t>6</t>
  </si>
  <si>
    <t>8</t>
  </si>
  <si>
    <t>9</t>
  </si>
  <si>
    <t>2018</t>
  </si>
  <si>
    <t>(Образец)</t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</si>
  <si>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</si>
  <si>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</si>
  <si>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</si>
  <si>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</si>
  <si>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</si>
  <si>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Протяженность линий электропередачи 
в одноцепном выражении (ЛЭП), км</t>
  </si>
  <si>
    <t>Протяженность кабельных линий электропередачи в одноцепном 
выражении, км</t>
  </si>
  <si>
    <t>Доля кабельных линий электропередачи 
в одноцепном выражении от общей протяженности линий электропередачи 
(Доля КЛ), %</t>
  </si>
  <si>
    <t>Максимальной за год число точек 
поставки, шт.</t>
  </si>
  <si>
    <t>(значение из 
формы п. 1 
формы 1.3 
приложения 1 
к методическим указаниям)</t>
  </si>
  <si>
    <t>Число разъединителей и выключателей, шт.</t>
  </si>
  <si>
    <t>Средняя летняя температура, °C</t>
  </si>
  <si>
    <t>Номер группы (m) территориальной 
сетевой организации по показателю
Пsaidi</t>
  </si>
  <si>
    <t>(форма 9.1)</t>
  </si>
  <si>
    <t>Номер группы (m) территориальной 
сетевой организации по показателю
Пsaifi</t>
  </si>
  <si>
    <t>(форма 9.2)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</si>
  <si>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</si>
  <si>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</si>
  <si>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</si>
  <si>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</si>
  <si>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</si>
  <si>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Наименование сетевой организации</t>
  </si>
  <si>
    <t>Максимальное за расчетный период регулирования число точек поставки потребителей услуг сетевой 
организации, шт.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</si>
  <si>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</si>
  <si>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9 
и столбцу 13 Формы 8.1, деленная 
на значение пункта 1 Формы 1.3
((Σ столбец 9 * столбец 13) / пункт 1 
Формы 1.3)</t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</si>
  <si>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</si>
  <si>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и деленная на значение пункта 1 Формы 1.3
(Σ столбец 13 Формы 8.1 / пункт 1 
Формы 1.3)</t>
  </si>
  <si>
    <t>Форма 1.5 - Предложения электросетевой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 *
(для долгосрочных периодов регулирования, начавшихся с 2014 года до 2018 года)</t>
  </si>
  <si>
    <t>Форма 3.1. Отчетные данные для расчета значения показателя качества</t>
  </si>
  <si>
    <t xml:space="preserve">рассмотрения заявок на технологическое присоединение к сети в период </t>
  </si>
  <si>
    <t>Наименование сетевой организации (подразделения/филиала)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</si>
  <si>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</si>
  <si>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1"/>
        <rFont val="Times New Roman"/>
        <family val="1"/>
        <charset val="204"/>
      </rPr>
      <t>N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</si>
  <si>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1"/>
        <rFont val="Times New Roman"/>
        <family val="1"/>
        <charset val="204"/>
      </rPr>
      <t>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</si>
  <si>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</si>
  <si>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t>Форма 3.2. Отчетные данные для расчета значения показателя качества 
исполнения договоров об осуществлении технологического присоединения</t>
  </si>
  <si>
    <t xml:space="preserve">заявителей к сети, в период 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</si>
  <si>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</si>
  <si>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</si>
  <si>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</si>
  <si>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t>Форма 3.3. Отчетные данные для расчета значения показателя соблюдения 
антимонопольного законодательства при технологическом присоединении</t>
  </si>
  <si>
    <t xml:space="preserve">заявителей к электрическим сетям сетевой организации, в период </t>
  </si>
  <si>
    <r>
  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</t>
    </r>
    <r>
      <rPr>
        <vertAlign val="subscript"/>
        <sz val="11"/>
        <rFont val="Times New Roman"/>
        <family val="1"/>
        <charset val="204"/>
      </rPr>
      <t>н тпр</t>
    </r>
    <r>
      <rPr>
        <sz val="11"/>
        <rFont val="Times New Roman"/>
        <family val="1"/>
        <charset val="204"/>
      </rPr>
      <t>)</t>
    </r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</si>
  <si>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1"/>
        <rFont val="Times New Roman"/>
        <family val="1"/>
        <charset val="204"/>
      </rPr>
      <t>очз тпр</t>
    </r>
    <r>
      <rPr>
        <sz val="11"/>
        <rFont val="Times New Roman"/>
        <family val="1"/>
        <charset val="204"/>
      </rPr>
      <t>)</t>
    </r>
  </si>
  <si>
    <t>Количество, 
десятки шт. 
(без округления)</t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</si>
  <si>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1"/>
        <rFont val="Times New Roman"/>
        <family val="1"/>
        <charset val="204"/>
      </rPr>
      <t>нпа тпр</t>
    </r>
    <r>
      <rPr>
        <sz val="11"/>
        <rFont val="Times New Roman"/>
        <family val="1"/>
        <charset val="204"/>
      </rPr>
      <t>)</t>
    </r>
  </si>
  <si>
    <t>Форма 4.1. Показатели уровня надежности и уровня качества оказываемых услуг 
сетевой организации</t>
  </si>
  <si>
    <t>№ формулы методических указаний</t>
  </si>
  <si>
    <r>
      <t>Объем недоотпущенной электрической энергии (П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)</t>
    </r>
  </si>
  <si>
    <t>1.4</t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</si>
  <si>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</t>
    </r>
  </si>
  <si>
    <t>1.2</t>
  </si>
  <si>
    <r>
      <t>Показатель средней частоты 
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</t>
    </r>
  </si>
  <si>
    <t>1.3</t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</si>
  <si>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</si>
  <si>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t>1.7 или 1.12</t>
  </si>
  <si>
    <r>
      <t>Показатель уровня качества 
обслуживания потребителей услуг территориальными сетевыми организациями 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</si>
  <si>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1.11</t>
  </si>
  <si>
    <t>4.1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</si>
  <si>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</si>
  <si>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ens</t>
    </r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</si>
  <si>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saidi</t>
    </r>
  </si>
  <si>
    <t>4.2</t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</si>
  <si>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</si>
  <si>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</si>
  <si>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п. 5 методических 
указаний</t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</si>
  <si>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</si>
  <si>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</si>
  <si>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</si>
  <si>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</si>
  <si>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кач3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</si>
  <si>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Форма 4.2. Расчет обобщенного показателя уровня надежности и качества 
оказываемых услуг</t>
  </si>
  <si>
    <t>№ формулы
методических указаний</t>
  </si>
  <si>
    <r>
      <t>1.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</si>
  <si>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п. 5</t>
  </si>
  <si>
    <t>Для организации по управлению единой национальной (общероссийской) электрической сетью и территориальной сетевой организации</t>
  </si>
  <si>
    <r>
      <t>2.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</si>
  <si>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t>Для территориальной сетевой организации</t>
  </si>
  <si>
    <r>
      <t>3.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</si>
  <si>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4. 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</si>
  <si>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</si>
  <si>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</si>
  <si>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кач3</t>
    </r>
  </si>
  <si>
    <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</si>
  <si>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Число заявок на технологическое присоединение, поданных заявителем в соответствии с требованиями нормативных правовых актов в соответствующий расчётный период резулирования  , шт. (Nзаяв)</t>
  </si>
  <si>
    <t>Форма 6.1 - Расчет значения индикатора информативности за период 2016 г.</t>
  </si>
  <si>
    <t>Форма 6.2 - Расчет значения индикатора исполнительности за период 2016 г.</t>
  </si>
  <si>
    <t>Форма 6.3 - Расчет значения индикатора результативности обратной связиза период 2016 г.</t>
  </si>
  <si>
    <t>1.5</t>
  </si>
  <si>
    <t>1.6</t>
  </si>
  <si>
    <t xml:space="preserve">п. 5 Методических указаний </t>
  </si>
  <si>
    <t>за период 2016 г.</t>
  </si>
  <si>
    <t>х</t>
  </si>
  <si>
    <t>В1</t>
  </si>
  <si>
    <t>- по внерегламентным отключениям, учитываемым при расчете индикативных показателей надежности</t>
  </si>
  <si>
    <t>В</t>
  </si>
  <si>
    <t>- по внерегламентным отключениям</t>
  </si>
  <si>
    <t>0</t>
  </si>
  <si>
    <t>А</t>
  </si>
  <si>
    <t>- по аварийным ограничениям</t>
  </si>
  <si>
    <t>П</t>
  </si>
  <si>
    <t>- по ограничениям, связанным с проведением ремонтных работ</t>
  </si>
  <si>
    <t>И</t>
  </si>
  <si>
    <t>ИТОГО по всем прекращениям передачи электрической энергии за отчетный период:</t>
  </si>
  <si>
    <t>НН (0,22 - 1 кВ)</t>
  </si>
  <si>
    <t>СН2 (6 - 20 кВ)</t>
  </si>
  <si>
    <t>СН1 (35 кВ)</t>
  </si>
  <si>
    <t>ВН (110 кВ и выше)</t>
  </si>
  <si>
    <t>3-я категория надежности</t>
  </si>
  <si>
    <t>2-я категория надежности</t>
  </si>
  <si>
    <t>1-я категория надежности</t>
  </si>
  <si>
    <t>Код технической причины повреждения оборудования</t>
  </si>
  <si>
    <t>Код организационной причины аварии</t>
  </si>
  <si>
    <t>Номер и дата акта расследования технологического нарушения, записи в оперативном журнале</t>
  </si>
  <si>
    <t>Смежные сетевые организации и производители электрической энергии</t>
  </si>
  <si>
    <t>в разделении уровней напряжения ЭПУ потребителя
электрической энергии</t>
  </si>
  <si>
    <t>в разделении категорий надежности потребителей электрической энергии</t>
  </si>
  <si>
    <t>ВСЕГО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</si>
  <si>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</si>
  <si>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</si>
  <si>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</si>
  <si>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</si>
  <si>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</si>
  <si>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Вид прекращения передачи электроэнергии (П, А, В)</t>
  </si>
  <si>
    <t>Время и дата начала прекращения передачи электрической энергии (часы, минуты, ГГГГ.ММ.ДД)</t>
  </si>
  <si>
    <t>Высший класс напряжения отключенного оборудования сетевой организации, кВ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</si>
  <si>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</si>
  <si>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Наименование структурной единицы сетевой организации</t>
  </si>
  <si>
    <t>Номер прекращения передачи электрической энергии/Номер итоговой строки</t>
  </si>
  <si>
    <t>Учет в показателях надежности, в т.ч. индикативных показателях надежности (0 - нет, 1 - да)</t>
  </si>
  <si>
    <t>Данные о причинах прекращения передачи электрической энергии и их расследовании</t>
  </si>
  <si>
    <t>Перечень смежных сетевых организаций, затронутых прекращением передачи электрической энергии</t>
  </si>
  <si>
    <t>Данные о масштабе прекращения передачи электрической энергии в сетевой организации</t>
  </si>
  <si>
    <t>Данные о факте прекращения передачи электрической энергии</t>
  </si>
  <si>
    <t xml:space="preserve"> года</t>
  </si>
  <si>
    <t>месяц</t>
  </si>
  <si>
    <r>
      <t>Форма 8.1.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Журнал учета данных первичной информации по всем
прекращениям передачи электрической энергии, произошедшим на объектах</t>
    </r>
  </si>
  <si>
    <t>январь-декабрь</t>
  </si>
  <si>
    <t xml:space="preserve">               произошедших на объектах сетевой организации
                         за
</t>
  </si>
  <si>
    <t xml:space="preserve">ООО "Энергоресурс" </t>
  </si>
  <si>
    <t>Генеральный директор</t>
  </si>
  <si>
    <t>Воронин В.Ю.</t>
  </si>
  <si>
    <t xml:space="preserve">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</si>
  <si>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</si>
  <si>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</si>
  <si>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</si>
  <si>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</si>
  <si>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</si>
  <si>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</si>
  <si>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</si>
  <si>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</si>
  <si>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</si>
  <si>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</si>
  <si>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</si>
  <si>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</si>
  <si>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ГПП "Свободный труд"</t>
  </si>
  <si>
    <t>ПС</t>
  </si>
  <si>
    <t>для потребителей 1 категории надежности при прекращении подачи электроэнергии автоматическое переключение на резервный источник питания</t>
  </si>
  <si>
    <t>технологические присоединения не планируются</t>
  </si>
  <si>
    <t>кабельный журнал</t>
  </si>
  <si>
    <t>расчет</t>
  </si>
  <si>
    <r>
      <t>3. оценка достижения показателя уровня надежности оказываемых услуг, К</t>
    </r>
    <r>
      <rPr>
        <vertAlign val="subscript"/>
        <sz val="11"/>
        <color rgb="FFFF0000"/>
        <rFont val="Times New Roman"/>
        <family val="1"/>
        <charset val="204"/>
      </rPr>
      <t>над</t>
    </r>
  </si>
  <si>
    <r>
      <t>4. оценка достижения показателя уровня качества оказываемых услуг, К</t>
    </r>
    <r>
      <rPr>
        <vertAlign val="subscript"/>
        <sz val="11"/>
        <color rgb="FFFF0000"/>
        <rFont val="Times New Roman"/>
        <family val="1"/>
        <charset val="204"/>
      </rPr>
      <t>кач</t>
    </r>
  </si>
  <si>
    <r>
      <t>5. обобщенный показатель уровня надежности и качества оказываемых услуг, К</t>
    </r>
    <r>
      <rPr>
        <vertAlign val="subscript"/>
        <sz val="11"/>
        <color rgb="FFFF0000"/>
        <rFont val="Times New Roman"/>
        <family val="1"/>
        <charset val="204"/>
      </rPr>
      <t>об</t>
    </r>
  </si>
  <si>
    <r>
      <t>Плановое значение показателя П</t>
    </r>
    <r>
      <rPr>
        <vertAlign val="subscript"/>
        <sz val="11"/>
        <color rgb="FFFF0000"/>
        <rFont val="Times New Roman"/>
        <family val="1"/>
        <charset val="204"/>
      </rPr>
      <t>п</t>
    </r>
    <r>
      <rPr>
        <sz val="11"/>
        <color rgb="FFFF0000"/>
        <rFont val="Times New Roman"/>
        <family val="1"/>
        <charset val="204"/>
      </rPr>
      <t>, П</t>
    </r>
    <r>
      <rPr>
        <vertAlign val="superscript"/>
        <sz val="11"/>
        <color rgb="FFFF0000"/>
        <rFont val="Times New Roman"/>
        <family val="1"/>
        <charset val="204"/>
      </rPr>
      <t>пл</t>
    </r>
    <r>
      <rPr>
        <vertAlign val="subscript"/>
        <sz val="11"/>
        <color rgb="FFFF0000"/>
        <rFont val="Times New Roman"/>
        <family val="1"/>
        <charset val="204"/>
      </rPr>
      <t>п</t>
    </r>
  </si>
  <si>
    <r>
      <t>Плановое значение показателя П</t>
    </r>
    <r>
      <rPr>
        <vertAlign val="subscript"/>
        <sz val="11"/>
        <color rgb="FFFF0000"/>
        <rFont val="Times New Roman"/>
        <family val="1"/>
        <charset val="204"/>
      </rPr>
      <t>тпр</t>
    </r>
    <r>
      <rPr>
        <sz val="11"/>
        <color rgb="FFFF0000"/>
        <rFont val="Times New Roman"/>
        <family val="1"/>
        <charset val="204"/>
      </rPr>
      <t>, П</t>
    </r>
    <r>
      <rPr>
        <vertAlign val="superscript"/>
        <sz val="11"/>
        <color rgb="FFFF0000"/>
        <rFont val="Times New Roman"/>
        <family val="1"/>
        <charset val="204"/>
      </rPr>
      <t>пл</t>
    </r>
  </si>
  <si>
    <r>
      <t>Плановое значение показателя П</t>
    </r>
    <r>
      <rPr>
        <vertAlign val="subscript"/>
        <sz val="11"/>
        <color rgb="FFFF0000"/>
        <rFont val="Times New Roman"/>
        <family val="1"/>
        <charset val="204"/>
      </rPr>
      <t>тсо</t>
    </r>
    <r>
      <rPr>
        <sz val="11"/>
        <color rgb="FFFF0000"/>
        <rFont val="Times New Roman"/>
        <family val="1"/>
        <charset val="204"/>
      </rPr>
      <t>, П</t>
    </r>
    <r>
      <rPr>
        <vertAlign val="superscript"/>
        <sz val="11"/>
        <color rgb="FFFF0000"/>
        <rFont val="Times New Roman"/>
        <family val="1"/>
        <charset val="204"/>
      </rPr>
      <t>пл</t>
    </r>
    <r>
      <rPr>
        <vertAlign val="subscript"/>
        <sz val="11"/>
        <color rgb="FFFF0000"/>
        <rFont val="Times New Roman"/>
        <family val="1"/>
        <charset val="204"/>
      </rPr>
      <t>тсо</t>
    </r>
  </si>
  <si>
    <r>
      <t>Оценка достижения показателя уровня надежности оказываемых услуг, К</t>
    </r>
    <r>
      <rPr>
        <vertAlign val="subscript"/>
        <sz val="11"/>
        <color rgb="FFFF0000"/>
        <rFont val="Times New Roman"/>
        <family val="1"/>
        <charset val="204"/>
      </rPr>
      <t>над</t>
    </r>
  </si>
  <si>
    <r>
      <t>Оценка достижения показателя уровня качества оказываемых услуг, К</t>
    </r>
    <r>
      <rPr>
        <vertAlign val="subscript"/>
        <sz val="11"/>
        <color rgb="FFFF0000"/>
        <rFont val="Times New Roman"/>
        <family val="1"/>
        <charset val="204"/>
      </rPr>
      <t>кач</t>
    </r>
    <r>
      <rPr>
        <sz val="11"/>
        <color rgb="FFFF0000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</si>
  <si>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color rgb="FFFF0000"/>
        <rFont val="Times New Roman"/>
        <family val="1"/>
        <charset val="204"/>
      </rPr>
      <t>кач</t>
    </r>
    <r>
      <rPr>
        <sz val="11"/>
        <color rgb="FFFF0000"/>
        <rFont val="Times New Roman"/>
        <family val="1"/>
        <charset val="204"/>
      </rPr>
      <t xml:space="preserve"> (территориальной сетевой организации)</t>
    </r>
  </si>
  <si>
    <r>
  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</t>
    </r>
    <r>
      <rPr>
        <b/>
        <sz val="12"/>
        <color rgb="FFFF0000"/>
        <rFont val="Verdana"/>
        <family val="2"/>
        <charset val="204"/>
      </rPr>
      <t>*</t>
    </r>
  </si>
  <si>
    <t>Форма 1.7. Предложения 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регулирования*</t>
  </si>
  <si>
    <t>(для территориальной сетевой организации, долгосрочный период регулирования которой, начинается с 2018 года)</t>
  </si>
  <si>
    <t>Мероприятия, направленные на улучшение показателя**</t>
  </si>
  <si>
    <t>Описание</t>
  </si>
  <si>
    <t>(обоснование)</t>
  </si>
  <si>
    <t>Значение показателя, годы:</t>
  </si>
  <si>
    <t>Показатель средней продолжительности прекращений передачи электрической энергии на точку поставки (</t>
  </si>
  <si>
    <t>Показатель средней частоты прекращений передачи электрической энергии на точку поставки (</t>
  </si>
  <si>
    <t>Показатель уровня качества осуществляемого технологического присоединения (</t>
  </si>
  <si>
    <t>Должность Ф.И.О. Подпись</t>
  </si>
  <si>
    <t>** Информация предоставляется справочно</t>
  </si>
  <si>
    <t xml:space="preserve"> (Пsaidi), час.</t>
  </si>
  <si>
    <t>(Пsaifi), шт.</t>
  </si>
  <si>
    <t xml:space="preserve"> (Птпр)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</si>
  <si>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</si>
  <si>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N </t>
  </si>
  <si>
    <t>п/п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</si>
  <si>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</si>
  <si>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В соответствии с заключенными договорами по передаче электрической энергии</t>
  </si>
  <si>
    <t>ВН (110 кВ и выше), шт.</t>
  </si>
  <si>
    <t>СН-1 (35 кВ), шт.</t>
  </si>
  <si>
    <t>СН-2 (6-20 кВ), шт.</t>
  </si>
  <si>
    <t>НН (до 1 кВ), шт.</t>
  </si>
  <si>
    <r>
      <t xml:space="preserve">сумма произведений по </t>
    </r>
    <r>
      <rPr>
        <sz val="12"/>
        <color rgb="FF106BBE"/>
        <rFont val="Times New Roman"/>
        <family val="1"/>
        <charset val="204"/>
      </rPr>
      <t>столбцу 9</t>
    </r>
    <r>
      <rPr>
        <sz val="12"/>
        <rFont val="Times New Roman"/>
        <family val="1"/>
        <charset val="204"/>
      </rPr>
      <t xml:space="preserve"> и столбцу 13 Формы 8.1, деленная на значение </t>
    </r>
    <r>
      <rPr>
        <sz val="12"/>
        <color rgb="FF106BBE"/>
        <rFont val="Times New Roman"/>
        <family val="1"/>
        <charset val="204"/>
      </rPr>
      <t>пункта 1</t>
    </r>
    <r>
      <rPr>
        <sz val="12"/>
        <rFont val="Times New Roman"/>
        <family val="1"/>
        <charset val="204"/>
      </rPr>
      <t xml:space="preserve"> Формы 8.3</t>
    </r>
  </si>
  <si>
    <r>
      <t>столбец 9</t>
    </r>
    <r>
      <rPr>
        <sz val="12"/>
        <rFont val="Times New Roman"/>
        <family val="1"/>
        <charset val="204"/>
      </rPr>
      <t xml:space="preserve"> * столбец 13) / </t>
    </r>
    <r>
      <rPr>
        <sz val="12"/>
        <color rgb="FF106BBE"/>
        <rFont val="Times New Roman"/>
        <family val="1"/>
        <charset val="204"/>
      </rPr>
      <t>пункт 1</t>
    </r>
    <r>
      <rPr>
        <sz val="12"/>
        <rFont val="Times New Roman"/>
        <family val="1"/>
        <charset val="204"/>
      </rPr>
      <t xml:space="preserve"> Формы 8.3)</t>
    </r>
  </si>
  <si>
    <t>При этом учитываются только те события, по которым значения в столбце 8 равны "В", а в столбце 27 равны 1</t>
  </si>
  <si>
    <r>
      <t xml:space="preserve">сумма по </t>
    </r>
    <r>
      <rPr>
        <sz val="12"/>
        <color rgb="FF106BBE"/>
        <rFont val="Times New Roman"/>
        <family val="1"/>
        <charset val="204"/>
      </rPr>
      <t>столбцу 13</t>
    </r>
    <r>
      <rPr>
        <sz val="12"/>
        <rFont val="Times New Roman"/>
        <family val="1"/>
        <charset val="204"/>
      </rPr>
      <t xml:space="preserve"> Формы 8.1 и деленная на значение </t>
    </r>
    <r>
      <rPr>
        <sz val="12"/>
        <color rgb="FF106BBE"/>
        <rFont val="Times New Roman"/>
        <family val="1"/>
        <charset val="204"/>
      </rPr>
      <t>пункта 1</t>
    </r>
    <r>
      <rPr>
        <sz val="12"/>
        <rFont val="Times New Roman"/>
        <family val="1"/>
        <charset val="204"/>
      </rPr>
      <t xml:space="preserve"> Формы 8.3</t>
    </r>
  </si>
  <si>
    <r>
      <t>столбец 13</t>
    </r>
    <r>
      <rPr>
        <sz val="12"/>
        <rFont val="Times New Roman"/>
        <family val="1"/>
        <charset val="204"/>
      </rPr>
      <t xml:space="preserve"> Формы 8.1 / </t>
    </r>
    <r>
      <rPr>
        <sz val="12"/>
        <color rgb="FF106BBE"/>
        <rFont val="Times New Roman"/>
        <family val="1"/>
        <charset val="204"/>
      </rPr>
      <t>пункт 1</t>
    </r>
    <r>
      <rPr>
        <sz val="12"/>
        <rFont val="Times New Roman"/>
        <family val="1"/>
        <charset val="204"/>
      </rPr>
      <t xml:space="preserve"> Формы 8.3)</t>
    </r>
  </si>
  <si>
    <t>Средняя продолжительность прекращения передачи электрической энергии при проведении ремонтных работ</t>
  </si>
  <si>
    <t>При этом учитываются только те события, по которым значения в столбце 8 равны "П"</t>
  </si>
  <si>
    <t xml:space="preserve"> 1.1</t>
  </si>
  <si>
    <t xml:space="preserve"> 1.2</t>
  </si>
  <si>
    <t xml:space="preserve"> 1.3</t>
  </si>
  <si>
    <t xml:space="preserve"> 1.4</t>
  </si>
  <si>
    <t>, час.</t>
  </si>
  <si>
    <t xml:space="preserve">Средняя продолжительность прекращения передачи электрической энергии на точку поставки </t>
  </si>
  <si>
    <t xml:space="preserve">Средняя частота прекращений передачи электрической энергии на точку поставки </t>
  </si>
  <si>
    <t>, шт.</t>
  </si>
  <si>
    <t xml:space="preserve">Средняя частота прекращений передачи электрической энергии при проведении ремонтных работ </t>
  </si>
  <si>
    <t xml:space="preserve">N п/п </t>
  </si>
  <si>
    <t xml:space="preserve">Наименование структурной единицы сетевой организации </t>
  </si>
  <si>
    <t xml:space="preserve">Наименование вышестоящего центра питания относительно вторичного уровня присоединения при нормальной схеме электроснабжения (при наличии) </t>
  </si>
  <si>
    <t>Диспетчерское наименование ЛЭП от вышестоящего центра питания до объекта электросетевого хозяйства определенного вторичным уровнем напряжения</t>
  </si>
  <si>
    <t xml:space="preserve">Вторичный уровень присоединения </t>
  </si>
  <si>
    <t xml:space="preserve">Первичный уровень присоединения </t>
  </si>
  <si>
    <t xml:space="preserve">Количество точек поставки потребителей услуг сетевой организации, присоединенных к первичному уровню присоединения, шт </t>
  </si>
  <si>
    <t xml:space="preserve">Диспетчерское наименование ПС, ТП, РП </t>
  </si>
  <si>
    <t xml:space="preserve">Высший класс напряжения, кВ </t>
  </si>
  <si>
    <t>Диспетчерское наименование ВЛ, КЛ, КВЛ</t>
  </si>
  <si>
    <t xml:space="preserve">Класс напряжения, кВ </t>
  </si>
  <si>
    <t xml:space="preserve">Всего </t>
  </si>
  <si>
    <t xml:space="preserve">В разделении категорий надежности потребителей электрической энергии </t>
  </si>
  <si>
    <t xml:space="preserve">В разделении уровней напряжения ЭПУ потребителей электрической энергии </t>
  </si>
  <si>
    <t xml:space="preserve">Смежные сетевые организации и производители электрической энергии </t>
  </si>
  <si>
    <t xml:space="preserve">1-я категория надежности </t>
  </si>
  <si>
    <t xml:space="preserve">2-я категория надежности </t>
  </si>
  <si>
    <t xml:space="preserve">3-я категория надежности </t>
  </si>
  <si>
    <t xml:space="preserve">ВН (110 кВ и выше) </t>
  </si>
  <si>
    <t xml:space="preserve">СН1 (35 кВ) </t>
  </si>
  <si>
    <t xml:space="preserve">СН2 (6 - 20 кВ) </t>
  </si>
  <si>
    <t xml:space="preserve">НН (ниже 1 кВ) </t>
  </si>
  <si>
    <t xml:space="preserve">... </t>
  </si>
  <si>
    <t>Форма 8.1.1. Ведомость присоединений потребителей услуг сетевой организации (наименование) за</t>
  </si>
  <si>
    <t xml:space="preserve"> месяц </t>
  </si>
  <si>
    <t>ТЭЦ-2</t>
  </si>
  <si>
    <t>Вид объекта: КЛ, ВЛ, КВЛ, ПС, ТП, РП</t>
  </si>
  <si>
    <t>Данные о масштабе прекращения передачи электрической энергии в</t>
  </si>
  <si>
    <t>сетевой организации</t>
  </si>
  <si>
    <t>Номер прекращения передачи электрической энергии /</t>
  </si>
  <si>
    <t>Номер итоговой строки</t>
  </si>
  <si>
    <t>Время и дата начала прекращения передачи электрической энергии (часы, минуты,</t>
  </si>
  <si>
    <t>ГГГГ.ММ.ДД)</t>
  </si>
  <si>
    <t>Время и дата восстановления режима потребления электрической энергии потребителей услуг</t>
  </si>
  <si>
    <t>(часы, минуты, ГГГГ.ММ.ДД)</t>
  </si>
  <si>
    <t>Продолжительность прекращения передачи электрической энергии, час</t>
  </si>
  <si>
    <t>ИТОГО по всем прекращениям передачи</t>
  </si>
  <si>
    <t>электрической энергии за отчетный период:</t>
  </si>
  <si>
    <t>X</t>
  </si>
  <si>
    <t>0;1</t>
  </si>
  <si>
    <t>Х</t>
  </si>
  <si>
    <t>-по внерегламентным отключениям,учитываемым при расчете показателей надежности, в том числе индикативных показателей надежности</t>
  </si>
  <si>
    <r>
      <t xml:space="preserve">Мероприятия,
направленные
на улучшение показателя </t>
    </r>
    <r>
      <rPr>
        <vertAlign val="superscript"/>
        <sz val="11"/>
        <color rgb="FFFF0000"/>
        <rFont val="Times New Roman"/>
        <family val="1"/>
        <charset val="204"/>
      </rPr>
      <t>2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</si>
  <si>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color rgb="FFFF0000"/>
        <rFont val="Times New Roman"/>
        <family val="1"/>
        <charset val="204"/>
      </rPr>
      <t>п</t>
    </r>
    <r>
      <rPr>
        <sz val="11"/>
        <color rgb="FFFF0000"/>
        <rFont val="Times New Roman"/>
        <family val="1"/>
        <charset val="204"/>
      </rPr>
      <t>)</t>
    </r>
  </si>
  <si>
    <r>
      <t>Показатель качества предоставления возможности технологического присоединения (П</t>
    </r>
    <r>
      <rPr>
        <vertAlign val="subscript"/>
        <sz val="11"/>
        <color rgb="FFFF0000"/>
        <rFont val="Times New Roman"/>
        <family val="1"/>
        <charset val="204"/>
      </rPr>
      <t>тпр</t>
    </r>
    <r>
      <rPr>
        <sz val="11"/>
        <color rgb="FFFF0000"/>
        <rFont val="Times New Roman"/>
        <family val="1"/>
        <charset val="204"/>
      </rPr>
      <t>)</t>
    </r>
  </si>
  <si>
    <r>
      <t>Показатель уровня качества оказываемых услуг территориальных сетевых организаций (П</t>
    </r>
    <r>
      <rPr>
        <vertAlign val="subscript"/>
        <sz val="11"/>
        <color rgb="FFFF0000"/>
        <rFont val="Times New Roman"/>
        <family val="1"/>
        <charset val="204"/>
      </rPr>
      <t>тсо</t>
    </r>
    <r>
      <rPr>
        <sz val="11"/>
        <color rgb="FFFF0000"/>
        <rFont val="Times New Roman"/>
        <family val="1"/>
        <charset val="204"/>
      </rPr>
      <t>)</t>
    </r>
  </si>
  <si>
    <t>____*_Количество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</si>
  <si>
    <r>
      <t>2</t>
    </r>
    <r>
      <rPr>
        <sz val="9"/>
        <color rgb="FFFF0000"/>
        <rFont val="Times New Roman"/>
        <family val="1"/>
        <charset val="204"/>
      </rPr>
      <t xml:space="preserve"> Информация предоставляется справочно.</t>
    </r>
  </si>
  <si>
    <t xml:space="preserve"> за 2018 г.</t>
  </si>
  <si>
    <t>Форма 1.2 - Расчет показателя средней продолжительности прекращений передачи электрической энергии за 2018 г.</t>
  </si>
  <si>
    <t>2018 г.</t>
  </si>
  <si>
    <t>присоединение к сети за период 2018 года.</t>
  </si>
  <si>
    <t>2018 год</t>
  </si>
  <si>
    <t>договора на поставку эл/эн</t>
  </si>
  <si>
    <t>однолинейные схемы и номенклатура</t>
  </si>
  <si>
    <t>Сборник Федеральной службы государственной статистики "Регионы России. Основные характеристики субъектов РФ"</t>
  </si>
  <si>
    <t>прил 9 (9.1) к метод. указаниямот 29.11.2016г. №1256</t>
  </si>
  <si>
    <t>прил 9 (9.2) к метод. указаниямот 29.11.2016г. №1256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</si>
</sst>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0"/>
    <numFmt numFmtId="166" formatCode="0.0"/>
  </numFmts>
  <fonts count="39" x14ac:knownFonts="1">
    <font>
      <sz val="10"/>
      <name val="Verdana"/>
      <charset val="204"/>
    </font>
    <font>
      <sz val="10"/>
      <name val="Verdana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Verdana"/>
      <family val="2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Verdana"/>
      <family val="2"/>
      <charset val="204"/>
    </font>
    <font>
      <sz val="12"/>
      <color rgb="FFFF0000"/>
      <name val="Times New Roman"/>
      <family val="1"/>
      <charset val="204"/>
    </font>
    <font>
      <vertAlign val="subscript"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vertAlign val="superscript"/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color rgb="FFFF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2"/>
      <color rgb="FFFF0000"/>
      <name val="Verdana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rgb="FF106BBE"/>
      <name val="Times New Roman"/>
      <family val="1"/>
      <charset val="204"/>
    </font>
    <font>
      <u/>
      <sz val="10"/>
      <color theme="10"/>
      <name val="Verdana"/>
      <family val="2"/>
      <charset val="204"/>
    </font>
    <font>
      <u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Times New Roman"/>
      <family val="1"/>
      <charset val="204"/>
    </font>
    <font>
      <u/>
      <sz val="10"/>
      <name val="Verdana"/>
      <family val="2"/>
      <charset val="204"/>
    </font>
    <font>
      <sz val="14"/>
      <name val="Times New Roman"/>
      <family val="1"/>
      <charset val="204"/>
    </font>
    <font>
      <vertAlign val="superscript"/>
      <sz val="9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594">
    <xf numFmtId="0" fontId="0" fillId="0" borderId="0" xfId="0"/>
    <xf numFmtId="0" fontId="3" fillId="0" borderId="0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top"/>
    </xf>
    <xf numFmtId="0" fontId="4" fillId="0" borderId="5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2" applyNumberFormat="1" applyFont="1" applyBorder="1" applyAlignment="1">
      <alignment horizontal="left"/>
    </xf>
    <xf numFmtId="0" fontId="4" fillId="0" borderId="0" xfId="2" applyNumberFormat="1" applyFont="1" applyBorder="1" applyAlignment="1">
      <alignment horizontal="right"/>
    </xf>
    <xf numFmtId="0" fontId="5" fillId="0" borderId="0" xfId="2" applyNumberFormat="1" applyFont="1" applyBorder="1" applyAlignment="1">
      <alignment horizontal="left"/>
    </xf>
    <xf numFmtId="0" fontId="4" fillId="0" borderId="0" xfId="2" applyNumberFormat="1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3" fillId="0" borderId="0" xfId="2" applyNumberFormat="1" applyFont="1" applyBorder="1" applyAlignment="1">
      <alignment horizontal="left"/>
    </xf>
    <xf numFmtId="0" fontId="4" fillId="0" borderId="6" xfId="2" applyNumberFormat="1" applyFont="1" applyBorder="1" applyAlignment="1">
      <alignment horizontal="left"/>
    </xf>
    <xf numFmtId="0" fontId="4" fillId="0" borderId="7" xfId="2" applyNumberFormat="1" applyFont="1" applyBorder="1" applyAlignment="1">
      <alignment horizontal="left"/>
    </xf>
    <xf numFmtId="0" fontId="4" fillId="0" borderId="8" xfId="2" applyNumberFormat="1" applyFont="1" applyBorder="1" applyAlignment="1">
      <alignment horizontal="left"/>
    </xf>
    <xf numFmtId="0" fontId="4" fillId="0" borderId="6" xfId="2" applyNumberFormat="1" applyFont="1" applyBorder="1" applyAlignment="1">
      <alignment horizontal="left" wrapText="1"/>
    </xf>
    <xf numFmtId="0" fontId="4" fillId="0" borderId="8" xfId="2" applyNumberFormat="1" applyFont="1" applyBorder="1" applyAlignment="1">
      <alignment horizontal="left" wrapText="1"/>
    </xf>
    <xf numFmtId="0" fontId="4" fillId="0" borderId="9" xfId="2" applyNumberFormat="1" applyFont="1" applyBorder="1" applyAlignment="1">
      <alignment horizontal="left"/>
    </xf>
    <xf numFmtId="0" fontId="4" fillId="0" borderId="5" xfId="2" applyNumberFormat="1" applyFont="1" applyBorder="1" applyAlignment="1">
      <alignment horizontal="left"/>
    </xf>
    <xf numFmtId="0" fontId="4" fillId="0" borderId="10" xfId="2" applyNumberFormat="1" applyFont="1" applyBorder="1" applyAlignment="1">
      <alignment horizontal="left"/>
    </xf>
    <xf numFmtId="0" fontId="4" fillId="0" borderId="9" xfId="2" applyNumberFormat="1" applyFont="1" applyBorder="1" applyAlignment="1">
      <alignment horizontal="left" wrapText="1"/>
    </xf>
    <xf numFmtId="0" fontId="4" fillId="0" borderId="10" xfId="2" applyNumberFormat="1" applyFont="1" applyBorder="1" applyAlignment="1">
      <alignment horizontal="left" wrapText="1"/>
    </xf>
    <xf numFmtId="0" fontId="4" fillId="0" borderId="2" xfId="2" applyNumberFormat="1" applyFont="1" applyBorder="1" applyAlignment="1">
      <alignment horizontal="left"/>
    </xf>
    <xf numFmtId="0" fontId="4" fillId="0" borderId="3" xfId="2" applyNumberFormat="1" applyFont="1" applyBorder="1" applyAlignment="1">
      <alignment horizontal="left" vertical="center"/>
    </xf>
    <xf numFmtId="0" fontId="4" fillId="0" borderId="3" xfId="2" applyNumberFormat="1" applyFont="1" applyBorder="1" applyAlignment="1">
      <alignment horizontal="left"/>
    </xf>
    <xf numFmtId="0" fontId="4" fillId="0" borderId="4" xfId="2" applyNumberFormat="1" applyFont="1" applyBorder="1" applyAlignment="1">
      <alignment horizontal="left"/>
    </xf>
    <xf numFmtId="0" fontId="4" fillId="0" borderId="0" xfId="2" applyFont="1" applyAlignment="1">
      <alignment horizontal="left"/>
    </xf>
    <xf numFmtId="0" fontId="4" fillId="0" borderId="0" xfId="3" applyNumberFormat="1" applyFont="1" applyBorder="1" applyAlignment="1">
      <alignment horizontal="left"/>
    </xf>
    <xf numFmtId="0" fontId="4" fillId="0" borderId="0" xfId="5" applyNumberFormat="1" applyFont="1" applyBorder="1" applyAlignment="1">
      <alignment horizontal="left"/>
    </xf>
    <xf numFmtId="0" fontId="4" fillId="0" borderId="0" xfId="5" applyNumberFormat="1" applyFont="1" applyBorder="1" applyAlignment="1">
      <alignment horizontal="center" wrapText="1"/>
    </xf>
    <xf numFmtId="0" fontId="4" fillId="0" borderId="0" xfId="5" applyNumberFormat="1" applyFont="1" applyBorder="1" applyAlignment="1">
      <alignment horizontal="center"/>
    </xf>
    <xf numFmtId="0" fontId="4" fillId="0" borderId="0" xfId="5" applyNumberFormat="1" applyFont="1" applyBorder="1" applyAlignment="1">
      <alignment horizontal="right"/>
    </xf>
    <xf numFmtId="0" fontId="5" fillId="0" borderId="0" xfId="5" applyNumberFormat="1" applyFont="1" applyBorder="1" applyAlignment="1">
      <alignment horizontal="left"/>
    </xf>
    <xf numFmtId="0" fontId="4" fillId="0" borderId="6" xfId="5" applyNumberFormat="1" applyFont="1" applyBorder="1" applyAlignment="1">
      <alignment horizontal="center"/>
    </xf>
    <xf numFmtId="0" fontId="4" fillId="0" borderId="7" xfId="5" applyNumberFormat="1" applyFont="1" applyBorder="1" applyAlignment="1">
      <alignment horizontal="center"/>
    </xf>
    <xf numFmtId="0" fontId="4" fillId="0" borderId="8" xfId="5" applyNumberFormat="1" applyFont="1" applyBorder="1" applyAlignment="1">
      <alignment horizontal="right"/>
    </xf>
    <xf numFmtId="0" fontId="4" fillId="0" borderId="11" xfId="5" applyNumberFormat="1" applyFont="1" applyBorder="1" applyAlignment="1">
      <alignment horizontal="left"/>
    </xf>
    <xf numFmtId="0" fontId="4" fillId="0" borderId="12" xfId="5" applyNumberFormat="1" applyFont="1" applyBorder="1" applyAlignment="1">
      <alignment horizontal="left"/>
    </xf>
    <xf numFmtId="0" fontId="4" fillId="0" borderId="9" xfId="5" applyNumberFormat="1" applyFont="1" applyBorder="1" applyAlignment="1">
      <alignment horizontal="left"/>
    </xf>
    <xf numFmtId="0" fontId="4" fillId="0" borderId="5" xfId="5" applyNumberFormat="1" applyFont="1" applyBorder="1" applyAlignment="1">
      <alignment horizontal="left"/>
    </xf>
    <xf numFmtId="0" fontId="4" fillId="0" borderId="10" xfId="5" applyNumberFormat="1" applyFont="1" applyBorder="1" applyAlignment="1">
      <alignment horizontal="left"/>
    </xf>
    <xf numFmtId="0" fontId="4" fillId="0" borderId="2" xfId="5" applyNumberFormat="1" applyFont="1" applyBorder="1" applyAlignment="1">
      <alignment horizontal="left" vertical="top" wrapText="1"/>
    </xf>
    <xf numFmtId="0" fontId="4" fillId="0" borderId="0" xfId="5" applyFont="1" applyAlignment="1">
      <alignment horizontal="left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0" xfId="4" applyFont="1" applyFill="1" applyAlignment="1">
      <alignment horizontal="left"/>
    </xf>
    <xf numFmtId="0" fontId="4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left" vertical="top"/>
    </xf>
    <xf numFmtId="0" fontId="3" fillId="0" borderId="0" xfId="4" applyFont="1" applyFill="1" applyBorder="1" applyAlignment="1">
      <alignment horizontal="center" vertical="top"/>
    </xf>
    <xf numFmtId="0" fontId="11" fillId="0" borderId="0" xfId="4" applyFont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left"/>
    </xf>
    <xf numFmtId="0" fontId="11" fillId="0" borderId="0" xfId="4" applyFont="1" applyAlignment="1">
      <alignment horizontal="left"/>
    </xf>
    <xf numFmtId="0" fontId="11" fillId="0" borderId="9" xfId="4" applyFont="1" applyBorder="1" applyAlignment="1">
      <alignment horizontal="left"/>
    </xf>
    <xf numFmtId="0" fontId="3" fillId="0" borderId="6" xfId="4" applyFont="1" applyBorder="1" applyAlignment="1">
      <alignment horizontal="left"/>
    </xf>
    <xf numFmtId="0" fontId="3" fillId="0" borderId="8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9" xfId="4" applyFont="1" applyBorder="1" applyAlignment="1">
      <alignment horizontal="left"/>
    </xf>
    <xf numFmtId="0" fontId="3" fillId="0" borderId="10" xfId="4" applyFont="1" applyBorder="1" applyAlignment="1">
      <alignment horizontal="center"/>
    </xf>
    <xf numFmtId="0" fontId="11" fillId="0" borderId="0" xfId="4" applyFont="1" applyBorder="1" applyAlignment="1">
      <alignment horizontal="left"/>
    </xf>
    <xf numFmtId="0" fontId="11" fillId="0" borderId="0" xfId="4" applyFont="1" applyBorder="1" applyAlignment="1">
      <alignment horizontal="left" wrapText="1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 vertical="top"/>
    </xf>
    <xf numFmtId="0" fontId="11" fillId="0" borderId="0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5" fillId="0" borderId="0" xfId="8" applyFont="1" applyBorder="1" applyAlignment="1">
      <alignment horizontal="left"/>
    </xf>
    <xf numFmtId="0" fontId="5" fillId="0" borderId="0" xfId="8" applyFont="1" applyBorder="1" applyAlignment="1">
      <alignment horizontal="right"/>
    </xf>
    <xf numFmtId="0" fontId="5" fillId="0" borderId="0" xfId="8" applyFont="1" applyFill="1" applyBorder="1" applyAlignment="1">
      <alignment horizontal="left"/>
    </xf>
    <xf numFmtId="0" fontId="11" fillId="0" borderId="0" xfId="8" applyFont="1" applyBorder="1" applyAlignment="1">
      <alignment horizontal="left" vertical="top"/>
    </xf>
    <xf numFmtId="0" fontId="4" fillId="0" borderId="0" xfId="8" applyFont="1" applyBorder="1" applyAlignment="1">
      <alignment horizontal="left" vertical="top"/>
    </xf>
    <xf numFmtId="0" fontId="4" fillId="0" borderId="0" xfId="8" applyFont="1" applyBorder="1" applyAlignment="1">
      <alignment horizontal="left"/>
    </xf>
    <xf numFmtId="0" fontId="3" fillId="0" borderId="0" xfId="8" applyFont="1" applyBorder="1" applyAlignment="1">
      <alignment horizontal="left"/>
    </xf>
    <xf numFmtId="0" fontId="11" fillId="0" borderId="0" xfId="8" applyFont="1" applyBorder="1" applyAlignment="1">
      <alignment horizontal="left"/>
    </xf>
    <xf numFmtId="0" fontId="3" fillId="0" borderId="0" xfId="8" applyFont="1" applyBorder="1" applyAlignment="1">
      <alignment horizontal="left" wrapText="1"/>
    </xf>
    <xf numFmtId="0" fontId="4" fillId="0" borderId="0" xfId="8" applyFont="1" applyBorder="1" applyAlignment="1">
      <alignment horizontal="center" vertical="center"/>
    </xf>
    <xf numFmtId="0" fontId="11" fillId="0" borderId="0" xfId="8" applyFont="1" applyBorder="1" applyAlignment="1">
      <alignment horizontal="center" vertical="top"/>
    </xf>
    <xf numFmtId="0" fontId="5" fillId="0" borderId="0" xfId="8" applyFont="1" applyBorder="1" applyAlignment="1">
      <alignment horizontal="center" wrapText="1"/>
    </xf>
    <xf numFmtId="0" fontId="3" fillId="0" borderId="0" xfId="3" applyNumberFormat="1" applyFont="1" applyBorder="1" applyAlignment="1">
      <alignment horizontal="center" vertical="top"/>
    </xf>
    <xf numFmtId="0" fontId="4" fillId="0" borderId="2" xfId="8" applyFont="1" applyBorder="1" applyAlignment="1">
      <alignment horizontal="left" vertical="top"/>
    </xf>
    <xf numFmtId="49" fontId="4" fillId="0" borderId="0" xfId="8" applyNumberFormat="1" applyFont="1" applyBorder="1" applyAlignment="1">
      <alignment horizontal="left"/>
    </xf>
    <xf numFmtId="0" fontId="4" fillId="0" borderId="2" xfId="8" applyFont="1" applyBorder="1" applyAlignment="1">
      <alignment horizontal="left"/>
    </xf>
    <xf numFmtId="0" fontId="4" fillId="0" borderId="4" xfId="8" applyFont="1" applyBorder="1" applyAlignment="1">
      <alignment horizontal="left"/>
    </xf>
    <xf numFmtId="0" fontId="4" fillId="0" borderId="4" xfId="8" applyFont="1" applyBorder="1" applyAlignment="1">
      <alignment horizontal="left" vertical="top"/>
    </xf>
    <xf numFmtId="0" fontId="4" fillId="0" borderId="6" xfId="8" applyFont="1" applyBorder="1" applyAlignment="1">
      <alignment horizontal="left"/>
    </xf>
    <xf numFmtId="0" fontId="4" fillId="0" borderId="8" xfId="8" applyFont="1" applyBorder="1" applyAlignment="1">
      <alignment horizontal="left"/>
    </xf>
    <xf numFmtId="0" fontId="4" fillId="0" borderId="9" xfId="8" applyFont="1" applyBorder="1" applyAlignment="1">
      <alignment horizontal="left"/>
    </xf>
    <xf numFmtId="0" fontId="4" fillId="0" borderId="10" xfId="8" applyFont="1" applyBorder="1" applyAlignment="1">
      <alignment horizontal="left"/>
    </xf>
    <xf numFmtId="0" fontId="4" fillId="0" borderId="2" xfId="8" applyFont="1" applyBorder="1" applyAlignment="1">
      <alignment horizontal="left" vertical="center"/>
    </xf>
    <xf numFmtId="0" fontId="4" fillId="0" borderId="0" xfId="8" applyFont="1" applyBorder="1" applyAlignment="1">
      <alignment horizontal="left" vertical="center"/>
    </xf>
    <xf numFmtId="49" fontId="4" fillId="0" borderId="2" xfId="8" applyNumberFormat="1" applyFont="1" applyBorder="1" applyAlignment="1">
      <alignment horizontal="left" vertical="center"/>
    </xf>
    <xf numFmtId="0" fontId="4" fillId="0" borderId="4" xfId="8" applyFont="1" applyBorder="1" applyAlignment="1">
      <alignment horizontal="left" vertical="center"/>
    </xf>
    <xf numFmtId="0" fontId="4" fillId="0" borderId="4" xfId="8" applyNumberFormat="1" applyFont="1" applyBorder="1" applyAlignment="1">
      <alignment horizontal="left" vertical="center" wrapText="1"/>
    </xf>
    <xf numFmtId="49" fontId="4" fillId="0" borderId="6" xfId="8" applyNumberFormat="1" applyFont="1" applyBorder="1" applyAlignment="1">
      <alignment horizontal="left" vertical="top"/>
    </xf>
    <xf numFmtId="0" fontId="4" fillId="0" borderId="8" xfId="8" applyNumberFormat="1" applyFont="1" applyBorder="1" applyAlignment="1">
      <alignment horizontal="left" vertical="top" wrapText="1"/>
    </xf>
    <xf numFmtId="0" fontId="4" fillId="0" borderId="6" xfId="8" applyFont="1" applyBorder="1" applyAlignment="1">
      <alignment horizontal="left" vertical="top"/>
    </xf>
    <xf numFmtId="0" fontId="4" fillId="0" borderId="8" xfId="8" applyFont="1" applyBorder="1" applyAlignment="1">
      <alignment horizontal="left" vertical="top"/>
    </xf>
    <xf numFmtId="49" fontId="4" fillId="0" borderId="11" xfId="8" applyNumberFormat="1" applyFont="1" applyBorder="1" applyAlignment="1">
      <alignment horizontal="left" vertical="top"/>
    </xf>
    <xf numFmtId="0" fontId="4" fillId="0" borderId="12" xfId="8" applyNumberFormat="1" applyFont="1" applyBorder="1" applyAlignment="1">
      <alignment horizontal="left" vertical="top" wrapText="1"/>
    </xf>
    <xf numFmtId="0" fontId="4" fillId="0" borderId="11" xfId="8" applyFont="1" applyBorder="1" applyAlignment="1">
      <alignment horizontal="left" vertical="top"/>
    </xf>
    <xf numFmtId="0" fontId="4" fillId="0" borderId="12" xfId="8" applyFont="1" applyBorder="1" applyAlignment="1">
      <alignment horizontal="left" vertical="top"/>
    </xf>
    <xf numFmtId="49" fontId="4" fillId="0" borderId="9" xfId="8" applyNumberFormat="1" applyFont="1" applyBorder="1" applyAlignment="1">
      <alignment horizontal="left" vertical="top"/>
    </xf>
    <xf numFmtId="0" fontId="4" fillId="0" borderId="10" xfId="8" applyNumberFormat="1" applyFont="1" applyBorder="1" applyAlignment="1">
      <alignment horizontal="left" vertical="top" wrapText="1"/>
    </xf>
    <xf numFmtId="0" fontId="4" fillId="0" borderId="9" xfId="8" applyFont="1" applyBorder="1" applyAlignment="1">
      <alignment horizontal="left" vertical="top"/>
    </xf>
    <xf numFmtId="0" fontId="4" fillId="0" borderId="10" xfId="8" applyFont="1" applyBorder="1" applyAlignment="1">
      <alignment horizontal="left" vertical="top"/>
    </xf>
    <xf numFmtId="49" fontId="4" fillId="0" borderId="2" xfId="8" applyNumberFormat="1" applyFont="1" applyBorder="1" applyAlignment="1">
      <alignment horizontal="left" vertical="top"/>
    </xf>
    <xf numFmtId="0" fontId="4" fillId="0" borderId="4" xfId="8" applyNumberFormat="1" applyFont="1" applyBorder="1" applyAlignment="1">
      <alignment horizontal="left" vertical="top" wrapText="1"/>
    </xf>
    <xf numFmtId="0" fontId="11" fillId="0" borderId="5" xfId="8" applyFont="1" applyBorder="1" applyAlignment="1">
      <alignment horizontal="left"/>
    </xf>
    <xf numFmtId="49" fontId="3" fillId="0" borderId="2" xfId="8" applyNumberFormat="1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left"/>
    </xf>
    <xf numFmtId="0" fontId="4" fillId="0" borderId="0" xfId="2" applyFont="1" applyFill="1" applyAlignment="1">
      <alignment horizontal="left"/>
    </xf>
    <xf numFmtId="0" fontId="18" fillId="0" borderId="0" xfId="0" applyNumberFormat="1" applyFont="1" applyBorder="1" applyAlignment="1">
      <alignment horizontal="left"/>
    </xf>
    <xf numFmtId="0" fontId="19" fillId="0" borderId="0" xfId="0" applyFont="1"/>
    <xf numFmtId="0" fontId="18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 vertical="top"/>
    </xf>
    <xf numFmtId="0" fontId="18" fillId="0" borderId="2" xfId="0" applyNumberFormat="1" applyFont="1" applyBorder="1" applyAlignment="1">
      <alignment horizontal="center" wrapText="1"/>
    </xf>
    <xf numFmtId="0" fontId="18" fillId="0" borderId="2" xfId="0" applyNumberFormat="1" applyFont="1" applyBorder="1" applyAlignment="1">
      <alignment horizontal="left"/>
    </xf>
    <xf numFmtId="0" fontId="18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6" applyNumberFormat="1" applyFont="1" applyBorder="1" applyAlignment="1">
      <alignment horizontal="left"/>
    </xf>
    <xf numFmtId="0" fontId="18" fillId="0" borderId="0" xfId="6" applyNumberFormat="1" applyFont="1" applyBorder="1" applyAlignment="1">
      <alignment horizontal="left"/>
    </xf>
    <xf numFmtId="0" fontId="18" fillId="0" borderId="0" xfId="6" applyNumberFormat="1" applyFont="1" applyBorder="1" applyAlignment="1">
      <alignment horizontal="center" wrapText="1"/>
    </xf>
    <xf numFmtId="0" fontId="18" fillId="0" borderId="0" xfId="6" applyNumberFormat="1" applyFont="1" applyBorder="1" applyAlignment="1">
      <alignment horizontal="right"/>
    </xf>
    <xf numFmtId="0" fontId="20" fillId="0" borderId="0" xfId="6" applyNumberFormat="1" applyFont="1" applyBorder="1" applyAlignment="1">
      <alignment horizontal="left"/>
    </xf>
    <xf numFmtId="0" fontId="18" fillId="0" borderId="2" xfId="6" applyNumberFormat="1" applyFont="1" applyBorder="1" applyAlignment="1">
      <alignment horizontal="left" wrapText="1"/>
    </xf>
    <xf numFmtId="0" fontId="18" fillId="0" borderId="0" xfId="6" applyFont="1" applyAlignment="1">
      <alignment horizontal="left"/>
    </xf>
    <xf numFmtId="0" fontId="20" fillId="0" borderId="0" xfId="0" applyFont="1" applyAlignment="1"/>
    <xf numFmtId="0" fontId="19" fillId="0" borderId="0" xfId="0" applyFont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25" fillId="0" borderId="0" xfId="0" applyFont="1"/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26" fillId="2" borderId="2" xfId="0" applyFont="1" applyFill="1" applyBorder="1" applyAlignment="1">
      <alignment vertical="top" wrapText="1"/>
    </xf>
    <xf numFmtId="0" fontId="26" fillId="2" borderId="3" xfId="0" applyFont="1" applyFill="1" applyBorder="1" applyAlignment="1">
      <alignment vertical="top" wrapText="1"/>
    </xf>
    <xf numFmtId="3" fontId="26" fillId="2" borderId="3" xfId="0" applyNumberFormat="1" applyFont="1" applyFill="1" applyBorder="1" applyAlignment="1">
      <alignment horizontal="center" vertical="center"/>
    </xf>
    <xf numFmtId="3" fontId="26" fillId="2" borderId="4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top" wrapText="1"/>
    </xf>
    <xf numFmtId="3" fontId="25" fillId="0" borderId="1" xfId="0" applyNumberFormat="1" applyFont="1" applyFill="1" applyBorder="1" applyAlignment="1">
      <alignment horizontal="center" vertical="center"/>
    </xf>
    <xf numFmtId="3" fontId="25" fillId="4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 wrapText="1"/>
    </xf>
    <xf numFmtId="3" fontId="19" fillId="0" borderId="1" xfId="0" applyNumberFormat="1" applyFont="1" applyBorder="1" applyAlignment="1">
      <alignment horizontal="center" vertical="center"/>
    </xf>
    <xf numFmtId="164" fontId="19" fillId="3" borderId="1" xfId="7" applyNumberFormat="1" applyFont="1" applyFill="1" applyBorder="1" applyAlignment="1">
      <alignment horizontal="center" vertical="center"/>
    </xf>
    <xf numFmtId="9" fontId="19" fillId="4" borderId="1" xfId="7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3" fontId="19" fillId="3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9" fontId="25" fillId="4" borderId="1" xfId="7" applyFont="1" applyFill="1" applyBorder="1" applyAlignment="1">
      <alignment horizontal="center" vertical="center"/>
    </xf>
    <xf numFmtId="0" fontId="25" fillId="0" borderId="0" xfId="0" applyFont="1" applyAlignment="1">
      <alignment wrapText="1"/>
    </xf>
    <xf numFmtId="0" fontId="19" fillId="5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3" fontId="25" fillId="2" borderId="1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/>
    </xf>
    <xf numFmtId="0" fontId="27" fillId="0" borderId="0" xfId="0" applyFont="1"/>
    <xf numFmtId="0" fontId="25" fillId="0" borderId="1" xfId="0" applyFont="1" applyBorder="1" applyAlignment="1">
      <alignment vertical="top" wrapText="1"/>
    </xf>
    <xf numFmtId="3" fontId="25" fillId="0" borderId="1" xfId="0" applyNumberFormat="1" applyFont="1" applyBorder="1" applyAlignment="1">
      <alignment horizontal="center" vertical="center"/>
    </xf>
    <xf numFmtId="9" fontId="25" fillId="0" borderId="1" xfId="7" applyFont="1" applyFill="1" applyBorder="1" applyAlignment="1">
      <alignment horizontal="center" vertical="center"/>
    </xf>
    <xf numFmtId="4" fontId="25" fillId="4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4" fontId="19" fillId="4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left"/>
    </xf>
    <xf numFmtId="0" fontId="22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center" vertical="top"/>
    </xf>
    <xf numFmtId="4" fontId="26" fillId="2" borderId="3" xfId="0" applyNumberFormat="1" applyFont="1" applyFill="1" applyBorder="1" applyAlignment="1">
      <alignment horizontal="center" vertical="center"/>
    </xf>
    <xf numFmtId="4" fontId="26" fillId="2" borderId="4" xfId="0" applyNumberFormat="1" applyFont="1" applyFill="1" applyBorder="1" applyAlignment="1">
      <alignment horizontal="center" vertical="center"/>
    </xf>
    <xf numFmtId="9" fontId="19" fillId="3" borderId="1" xfId="7" applyFont="1" applyFill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30" fillId="0" borderId="20" xfId="10" applyBorder="1" applyAlignment="1" applyProtection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1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16" fontId="5" fillId="0" borderId="15" xfId="0" applyNumberFormat="1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30" fillId="0" borderId="18" xfId="10" applyBorder="1" applyAlignment="1" applyProtection="1">
      <alignment horizontal="center" vertical="top" wrapText="1"/>
    </xf>
    <xf numFmtId="0" fontId="3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20" xfId="0" applyFont="1" applyBorder="1" applyAlignment="1">
      <alignment horizontal="center" vertical="top" wrapText="1"/>
    </xf>
    <xf numFmtId="1" fontId="5" fillId="0" borderId="16" xfId="0" applyNumberFormat="1" applyFont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35" fillId="0" borderId="22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0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35" fillId="0" borderId="22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/>
    <xf numFmtId="49" fontId="36" fillId="0" borderId="0" xfId="0" applyNumberFormat="1" applyFont="1"/>
    <xf numFmtId="49" fontId="0" fillId="0" borderId="5" xfId="0" applyNumberFormat="1" applyBorder="1"/>
    <xf numFmtId="0" fontId="20" fillId="0" borderId="22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justify" wrapText="1"/>
    </xf>
    <xf numFmtId="0" fontId="5" fillId="0" borderId="15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18" fillId="0" borderId="0" xfId="3" applyFont="1" applyAlignment="1">
      <alignment horizontal="left"/>
    </xf>
    <xf numFmtId="0" fontId="20" fillId="0" borderId="0" xfId="3" applyNumberFormat="1" applyFont="1" applyBorder="1" applyAlignment="1">
      <alignment horizontal="left"/>
    </xf>
    <xf numFmtId="0" fontId="18" fillId="0" borderId="0" xfId="3" applyNumberFormat="1" applyFont="1" applyBorder="1" applyAlignment="1">
      <alignment horizontal="left"/>
    </xf>
    <xf numFmtId="0" fontId="22" fillId="0" borderId="0" xfId="3" applyNumberFormat="1" applyFont="1" applyBorder="1" applyAlignment="1">
      <alignment horizontal="left"/>
    </xf>
    <xf numFmtId="0" fontId="18" fillId="0" borderId="6" xfId="3" applyNumberFormat="1" applyFont="1" applyBorder="1" applyAlignment="1">
      <alignment horizontal="left"/>
    </xf>
    <xf numFmtId="0" fontId="18" fillId="0" borderId="6" xfId="3" applyNumberFormat="1" applyFont="1" applyBorder="1" applyAlignment="1">
      <alignment horizontal="center"/>
    </xf>
    <xf numFmtId="0" fontId="18" fillId="0" borderId="7" xfId="3" applyNumberFormat="1" applyFont="1" applyBorder="1" applyAlignment="1">
      <alignment horizontal="left"/>
    </xf>
    <xf numFmtId="0" fontId="18" fillId="0" borderId="8" xfId="3" applyNumberFormat="1" applyFont="1" applyBorder="1" applyAlignment="1">
      <alignment horizontal="left"/>
    </xf>
    <xf numFmtId="0" fontId="18" fillId="0" borderId="11" xfId="3" applyNumberFormat="1" applyFont="1" applyBorder="1" applyAlignment="1">
      <alignment horizontal="left"/>
    </xf>
    <xf numFmtId="0" fontId="18" fillId="0" borderId="11" xfId="3" applyNumberFormat="1" applyFont="1" applyBorder="1" applyAlignment="1">
      <alignment horizontal="center"/>
    </xf>
    <xf numFmtId="0" fontId="22" fillId="0" borderId="9" xfId="3" applyNumberFormat="1" applyFont="1" applyBorder="1" applyAlignment="1">
      <alignment horizontal="left"/>
    </xf>
    <xf numFmtId="0" fontId="22" fillId="0" borderId="5" xfId="3" applyNumberFormat="1" applyFont="1" applyBorder="1" applyAlignment="1">
      <alignment horizontal="left"/>
    </xf>
    <xf numFmtId="0" fontId="22" fillId="0" borderId="3" xfId="3" applyNumberFormat="1" applyFont="1" applyBorder="1" applyAlignment="1">
      <alignment horizontal="left"/>
    </xf>
    <xf numFmtId="0" fontId="22" fillId="0" borderId="3" xfId="3" applyNumberFormat="1" applyFont="1" applyBorder="1" applyAlignment="1">
      <alignment horizontal="center" vertical="top"/>
    </xf>
    <xf numFmtId="0" fontId="22" fillId="0" borderId="10" xfId="3" applyNumberFormat="1" applyFont="1" applyBorder="1" applyAlignment="1">
      <alignment horizontal="left"/>
    </xf>
    <xf numFmtId="0" fontId="18" fillId="0" borderId="9" xfId="3" applyNumberFormat="1" applyFont="1" applyBorder="1" applyAlignment="1">
      <alignment horizontal="left"/>
    </xf>
    <xf numFmtId="0" fontId="18" fillId="0" borderId="9" xfId="3" applyNumberFormat="1" applyFont="1" applyBorder="1" applyAlignment="1">
      <alignment horizontal="center"/>
    </xf>
    <xf numFmtId="0" fontId="22" fillId="0" borderId="6" xfId="3" applyNumberFormat="1" applyFont="1" applyBorder="1" applyAlignment="1">
      <alignment wrapText="1"/>
    </xf>
    <xf numFmtId="0" fontId="22" fillId="0" borderId="7" xfId="3" applyNumberFormat="1" applyFont="1" applyBorder="1" applyAlignment="1">
      <alignment wrapText="1"/>
    </xf>
    <xf numFmtId="0" fontId="22" fillId="0" borderId="0" xfId="3" applyNumberFormat="1" applyFont="1" applyBorder="1" applyAlignment="1">
      <alignment horizontal="center" vertical="top"/>
    </xf>
    <xf numFmtId="0" fontId="18" fillId="0" borderId="5" xfId="3" applyNumberFormat="1" applyFont="1" applyBorder="1" applyAlignment="1">
      <alignment horizontal="left"/>
    </xf>
    <xf numFmtId="0" fontId="38" fillId="0" borderId="0" xfId="3" applyNumberFormat="1" applyFont="1" applyBorder="1" applyAlignment="1">
      <alignment horizontal="left"/>
    </xf>
    <xf numFmtId="0" fontId="5" fillId="0" borderId="17" xfId="0" applyFont="1" applyBorder="1" applyAlignment="1">
      <alignment horizontal="center" vertical="top" wrapText="1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top"/>
    </xf>
    <xf numFmtId="0" fontId="4" fillId="0" borderId="2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top"/>
    </xf>
    <xf numFmtId="0" fontId="4" fillId="0" borderId="1" xfId="1" applyNumberFormat="1" applyFont="1" applyFill="1" applyBorder="1" applyAlignment="1">
      <alignment horizontal="center" vertical="top"/>
    </xf>
    <xf numFmtId="0" fontId="3" fillId="0" borderId="0" xfId="2" applyNumberFormat="1" applyFont="1" applyBorder="1" applyAlignment="1">
      <alignment horizontal="center" vertical="top"/>
    </xf>
    <xf numFmtId="49" fontId="4" fillId="0" borderId="3" xfId="2" applyNumberFormat="1" applyFont="1" applyBorder="1" applyAlignment="1">
      <alignment horizontal="center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2" fontId="4" fillId="0" borderId="3" xfId="2" applyNumberFormat="1" applyFont="1" applyFill="1" applyBorder="1" applyAlignment="1">
      <alignment horizontal="center" vertical="center"/>
    </xf>
    <xf numFmtId="0" fontId="4" fillId="0" borderId="3" xfId="2" applyNumberFormat="1" applyFont="1" applyFill="1" applyBorder="1" applyAlignment="1">
      <alignment horizontal="center" vertical="center"/>
    </xf>
    <xf numFmtId="165" fontId="4" fillId="0" borderId="3" xfId="2" applyNumberFormat="1" applyFont="1" applyFill="1" applyBorder="1" applyAlignment="1">
      <alignment horizontal="center" vertical="center"/>
    </xf>
    <xf numFmtId="0" fontId="4" fillId="0" borderId="0" xfId="2" applyNumberFormat="1" applyFont="1" applyBorder="1" applyAlignment="1">
      <alignment horizontal="center"/>
    </xf>
    <xf numFmtId="0" fontId="4" fillId="0" borderId="5" xfId="2" applyNumberFormat="1" applyFont="1" applyBorder="1" applyAlignment="1">
      <alignment horizontal="center"/>
    </xf>
    <xf numFmtId="0" fontId="3" fillId="0" borderId="7" xfId="2" applyNumberFormat="1" applyFont="1" applyBorder="1" applyAlignment="1">
      <alignment horizontal="center" vertical="top"/>
    </xf>
    <xf numFmtId="0" fontId="4" fillId="0" borderId="6" xfId="8" applyFont="1" applyBorder="1" applyAlignment="1">
      <alignment horizontal="left" vertical="top"/>
    </xf>
    <xf numFmtId="0" fontId="4" fillId="0" borderId="9" xfId="8" applyFont="1" applyBorder="1" applyAlignment="1">
      <alignment horizontal="left" vertical="top"/>
    </xf>
    <xf numFmtId="0" fontId="4" fillId="0" borderId="7" xfId="8" applyNumberFormat="1" applyFont="1" applyBorder="1" applyAlignment="1">
      <alignment horizontal="left" vertical="top" wrapText="1"/>
    </xf>
    <xf numFmtId="0" fontId="4" fillId="0" borderId="8" xfId="8" applyNumberFormat="1" applyFont="1" applyBorder="1" applyAlignment="1">
      <alignment horizontal="left" vertical="top" wrapText="1"/>
    </xf>
    <xf numFmtId="0" fontId="4" fillId="0" borderId="5" xfId="8" applyNumberFormat="1" applyFont="1" applyBorder="1" applyAlignment="1">
      <alignment horizontal="left" vertical="top" wrapText="1"/>
    </xf>
    <xf numFmtId="0" fontId="4" fillId="0" borderId="10" xfId="8" applyNumberFormat="1" applyFont="1" applyBorder="1" applyAlignment="1">
      <alignment horizontal="left" vertical="top" wrapText="1"/>
    </xf>
    <xf numFmtId="0" fontId="4" fillId="0" borderId="6" xfId="8" applyNumberFormat="1" applyFont="1" applyBorder="1" applyAlignment="1">
      <alignment horizontal="center" vertical="top" wrapText="1"/>
    </xf>
    <xf numFmtId="0" fontId="4" fillId="0" borderId="7" xfId="8" applyNumberFormat="1" applyFont="1" applyBorder="1" applyAlignment="1">
      <alignment horizontal="center" vertical="top" wrapText="1"/>
    </xf>
    <xf numFmtId="0" fontId="4" fillId="0" borderId="8" xfId="8" applyNumberFormat="1" applyFont="1" applyBorder="1" applyAlignment="1">
      <alignment horizontal="center" vertical="top" wrapText="1"/>
    </xf>
    <xf numFmtId="2" fontId="4" fillId="0" borderId="14" xfId="8" applyNumberFormat="1" applyFont="1" applyBorder="1" applyAlignment="1">
      <alignment horizontal="center" vertical="top"/>
    </xf>
    <xf numFmtId="0" fontId="5" fillId="0" borderId="0" xfId="8" applyFont="1" applyBorder="1" applyAlignment="1">
      <alignment horizontal="center" wrapText="1"/>
    </xf>
    <xf numFmtId="0" fontId="5" fillId="0" borderId="5" xfId="8" applyFont="1" applyBorder="1" applyAlignment="1">
      <alignment horizontal="center"/>
    </xf>
    <xf numFmtId="0" fontId="11" fillId="0" borderId="0" xfId="8" applyFont="1" applyBorder="1" applyAlignment="1">
      <alignment horizontal="center" vertical="top"/>
    </xf>
    <xf numFmtId="0" fontId="4" fillId="0" borderId="1" xfId="8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/>
    </xf>
    <xf numFmtId="0" fontId="4" fillId="0" borderId="6" xfId="8" applyFont="1" applyBorder="1" applyAlignment="1">
      <alignment horizontal="center" vertical="center" wrapText="1"/>
    </xf>
    <xf numFmtId="0" fontId="4" fillId="0" borderId="7" xfId="8" applyFont="1" applyBorder="1" applyAlignment="1">
      <alignment horizontal="center" vertical="center" wrapText="1"/>
    </xf>
    <xf numFmtId="0" fontId="4" fillId="0" borderId="8" xfId="8" applyFont="1" applyBorder="1" applyAlignment="1">
      <alignment horizontal="center" vertical="center" wrapText="1"/>
    </xf>
    <xf numFmtId="0" fontId="4" fillId="0" borderId="6" xfId="8" applyNumberFormat="1" applyFont="1" applyBorder="1" applyAlignment="1">
      <alignment horizontal="center" vertical="center" wrapText="1"/>
    </xf>
    <xf numFmtId="0" fontId="4" fillId="0" borderId="7" xfId="8" applyNumberFormat="1" applyFont="1" applyBorder="1" applyAlignment="1">
      <alignment horizontal="center" vertical="center" wrapText="1"/>
    </xf>
    <xf numFmtId="0" fontId="4" fillId="0" borderId="8" xfId="8" applyNumberFormat="1" applyFont="1" applyBorder="1" applyAlignment="1">
      <alignment horizontal="center" vertical="center" wrapText="1"/>
    </xf>
    <xf numFmtId="0" fontId="4" fillId="0" borderId="9" xfId="8" applyNumberFormat="1" applyFont="1" applyBorder="1" applyAlignment="1">
      <alignment horizontal="center" vertical="center" wrapText="1"/>
    </xf>
    <xf numFmtId="0" fontId="4" fillId="0" borderId="5" xfId="8" applyNumberFormat="1" applyFont="1" applyBorder="1" applyAlignment="1">
      <alignment horizontal="center" vertical="center" wrapText="1"/>
    </xf>
    <xf numFmtId="0" fontId="4" fillId="0" borderId="10" xfId="8" applyNumberFormat="1" applyFont="1" applyBorder="1" applyAlignment="1">
      <alignment horizontal="center" vertical="center" wrapText="1"/>
    </xf>
    <xf numFmtId="49" fontId="4" fillId="0" borderId="6" xfId="8" applyNumberFormat="1" applyFont="1" applyBorder="1" applyAlignment="1">
      <alignment horizontal="center" vertical="top"/>
    </xf>
    <xf numFmtId="49" fontId="4" fillId="0" borderId="7" xfId="8" applyNumberFormat="1" applyFont="1" applyBorder="1" applyAlignment="1">
      <alignment horizontal="center" vertical="top"/>
    </xf>
    <xf numFmtId="49" fontId="4" fillId="0" borderId="8" xfId="8" applyNumberFormat="1" applyFont="1" applyBorder="1" applyAlignment="1">
      <alignment horizontal="center" vertical="top"/>
    </xf>
    <xf numFmtId="49" fontId="4" fillId="0" borderId="9" xfId="8" applyNumberFormat="1" applyFont="1" applyBorder="1" applyAlignment="1">
      <alignment horizontal="center" vertical="top"/>
    </xf>
    <xf numFmtId="49" fontId="4" fillId="0" borderId="5" xfId="8" applyNumberFormat="1" applyFont="1" applyBorder="1" applyAlignment="1">
      <alignment horizontal="center" vertical="top"/>
    </xf>
    <xf numFmtId="49" fontId="4" fillId="0" borderId="10" xfId="8" applyNumberFormat="1" applyFont="1" applyBorder="1" applyAlignment="1">
      <alignment horizontal="center" vertical="top"/>
    </xf>
    <xf numFmtId="166" fontId="4" fillId="0" borderId="14" xfId="8" applyNumberFormat="1" applyFont="1" applyBorder="1" applyAlignment="1">
      <alignment horizontal="center" vertical="top"/>
    </xf>
    <xf numFmtId="0" fontId="4" fillId="0" borderId="5" xfId="8" applyFont="1" applyBorder="1" applyAlignment="1">
      <alignment horizontal="center"/>
    </xf>
    <xf numFmtId="0" fontId="18" fillId="0" borderId="2" xfId="3" applyNumberFormat="1" applyFont="1" applyBorder="1" applyAlignment="1">
      <alignment horizontal="center" vertical="center" wrapText="1"/>
    </xf>
    <xf numFmtId="0" fontId="18" fillId="0" borderId="3" xfId="3" applyNumberFormat="1" applyFont="1" applyBorder="1" applyAlignment="1">
      <alignment horizontal="center" vertical="center" wrapText="1"/>
    </xf>
    <xf numFmtId="0" fontId="18" fillId="0" borderId="4" xfId="3" applyNumberFormat="1" applyFont="1" applyBorder="1" applyAlignment="1">
      <alignment horizontal="center" vertical="center" wrapText="1"/>
    </xf>
    <xf numFmtId="0" fontId="18" fillId="0" borderId="3" xfId="3" applyNumberFormat="1" applyFont="1" applyBorder="1" applyAlignment="1">
      <alignment horizontal="center" vertical="center"/>
    </xf>
    <xf numFmtId="0" fontId="18" fillId="0" borderId="4" xfId="3" applyNumberFormat="1" applyFont="1" applyBorder="1" applyAlignment="1">
      <alignment horizontal="center" vertical="center"/>
    </xf>
    <xf numFmtId="0" fontId="22" fillId="0" borderId="0" xfId="3" applyNumberFormat="1" applyFont="1" applyBorder="1" applyAlignment="1">
      <alignment horizontal="center" vertical="top"/>
    </xf>
    <xf numFmtId="0" fontId="18" fillId="0" borderId="5" xfId="3" applyNumberFormat="1" applyFont="1" applyBorder="1" applyAlignment="1">
      <alignment horizontal="center"/>
    </xf>
    <xf numFmtId="0" fontId="18" fillId="0" borderId="7" xfId="3" applyNumberFormat="1" applyFont="1" applyBorder="1" applyAlignment="1">
      <alignment horizontal="left" vertical="top" wrapText="1"/>
    </xf>
    <xf numFmtId="0" fontId="18" fillId="0" borderId="8" xfId="3" applyNumberFormat="1" applyFont="1" applyBorder="1" applyAlignment="1">
      <alignment horizontal="left" vertical="top" wrapText="1"/>
    </xf>
    <xf numFmtId="0" fontId="18" fillId="0" borderId="0" xfId="3" applyNumberFormat="1" applyFont="1" applyBorder="1" applyAlignment="1">
      <alignment horizontal="left" vertical="top" wrapText="1"/>
    </xf>
    <xf numFmtId="0" fontId="18" fillId="0" borderId="12" xfId="3" applyNumberFormat="1" applyFont="1" applyBorder="1" applyAlignment="1">
      <alignment horizontal="left" vertical="top" wrapText="1"/>
    </xf>
    <xf numFmtId="0" fontId="18" fillId="0" borderId="5" xfId="3" applyNumberFormat="1" applyFont="1" applyBorder="1" applyAlignment="1">
      <alignment horizontal="left" vertical="top" wrapText="1"/>
    </xf>
    <xf numFmtId="0" fontId="18" fillId="0" borderId="10" xfId="3" applyNumberFormat="1" applyFont="1" applyBorder="1" applyAlignment="1">
      <alignment horizontal="left" vertical="top" wrapText="1"/>
    </xf>
    <xf numFmtId="0" fontId="18" fillId="0" borderId="2" xfId="3" applyNumberFormat="1" applyFont="1" applyFill="1" applyBorder="1" applyAlignment="1">
      <alignment horizontal="center" vertical="center"/>
    </xf>
    <xf numFmtId="0" fontId="18" fillId="0" borderId="3" xfId="3" applyNumberFormat="1" applyFont="1" applyFill="1" applyBorder="1" applyAlignment="1">
      <alignment horizontal="center" vertical="center"/>
    </xf>
    <xf numFmtId="0" fontId="18" fillId="0" borderId="4" xfId="3" applyNumberFormat="1" applyFont="1" applyFill="1" applyBorder="1" applyAlignment="1">
      <alignment horizontal="center" vertical="center"/>
    </xf>
    <xf numFmtId="0" fontId="20" fillId="0" borderId="0" xfId="3" applyNumberFormat="1" applyFont="1" applyBorder="1" applyAlignment="1">
      <alignment horizontal="center" wrapText="1"/>
    </xf>
    <xf numFmtId="0" fontId="18" fillId="0" borderId="0" xfId="3" applyNumberFormat="1" applyFont="1" applyBorder="1" applyAlignment="1">
      <alignment horizontal="center"/>
    </xf>
    <xf numFmtId="0" fontId="18" fillId="7" borderId="2" xfId="3" applyNumberFormat="1" applyFont="1" applyFill="1" applyBorder="1" applyAlignment="1">
      <alignment horizontal="center" vertical="center"/>
    </xf>
    <xf numFmtId="0" fontId="18" fillId="7" borderId="3" xfId="3" applyNumberFormat="1" applyFont="1" applyFill="1" applyBorder="1" applyAlignment="1">
      <alignment horizontal="center" vertical="center"/>
    </xf>
    <xf numFmtId="0" fontId="18" fillId="7" borderId="4" xfId="3" applyNumberFormat="1" applyFont="1" applyFill="1" applyBorder="1" applyAlignment="1">
      <alignment horizontal="center" vertical="center"/>
    </xf>
    <xf numFmtId="49" fontId="18" fillId="0" borderId="3" xfId="3" applyNumberFormat="1" applyFont="1" applyBorder="1" applyAlignment="1">
      <alignment horizontal="center"/>
    </xf>
    <xf numFmtId="0" fontId="18" fillId="0" borderId="2" xfId="3" applyNumberFormat="1" applyFont="1" applyBorder="1" applyAlignment="1">
      <alignment horizontal="center" vertical="center"/>
    </xf>
    <xf numFmtId="0" fontId="22" fillId="0" borderId="7" xfId="3" applyNumberFormat="1" applyFont="1" applyBorder="1" applyAlignment="1">
      <alignment horizontal="left" vertical="top" wrapText="1"/>
    </xf>
    <xf numFmtId="0" fontId="22" fillId="0" borderId="8" xfId="3" applyNumberFormat="1" applyFont="1" applyBorder="1" applyAlignment="1">
      <alignment horizontal="left" vertical="top" wrapText="1"/>
    </xf>
    <xf numFmtId="0" fontId="22" fillId="0" borderId="0" xfId="3" applyNumberFormat="1" applyFont="1" applyBorder="1" applyAlignment="1">
      <alignment horizontal="left" vertical="top" wrapText="1"/>
    </xf>
    <xf numFmtId="0" fontId="22" fillId="0" borderId="12" xfId="3" applyNumberFormat="1" applyFont="1" applyBorder="1" applyAlignment="1">
      <alignment horizontal="left" vertical="top" wrapText="1"/>
    </xf>
    <xf numFmtId="0" fontId="18" fillId="0" borderId="1" xfId="3" applyNumberFormat="1" applyFont="1" applyBorder="1" applyAlignment="1">
      <alignment horizontal="center" vertical="center" wrapText="1"/>
    </xf>
    <xf numFmtId="0" fontId="18" fillId="0" borderId="1" xfId="3" applyNumberFormat="1" applyFont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5" xfId="3" applyNumberFormat="1" applyFont="1" applyBorder="1" applyAlignment="1">
      <alignment horizontal="center"/>
    </xf>
    <xf numFmtId="0" fontId="3" fillId="0" borderId="0" xfId="3" applyNumberFormat="1" applyFont="1" applyBorder="1" applyAlignment="1">
      <alignment horizontal="center" vertical="top"/>
    </xf>
    <xf numFmtId="0" fontId="5" fillId="0" borderId="5" xfId="8" applyFont="1" applyFill="1" applyBorder="1" applyAlignment="1">
      <alignment horizontal="center"/>
    </xf>
    <xf numFmtId="49" fontId="4" fillId="0" borderId="1" xfId="8" applyNumberFormat="1" applyFont="1" applyBorder="1" applyAlignment="1">
      <alignment horizontal="center" vertical="top"/>
    </xf>
    <xf numFmtId="0" fontId="4" fillId="0" borderId="3" xfId="8" applyNumberFormat="1" applyFont="1" applyBorder="1" applyAlignment="1">
      <alignment horizontal="left" vertical="top" wrapText="1"/>
    </xf>
    <xf numFmtId="0" fontId="4" fillId="0" borderId="4" xfId="8" applyNumberFormat="1" applyFont="1" applyBorder="1" applyAlignment="1">
      <alignment horizontal="left" vertical="top" wrapText="1"/>
    </xf>
    <xf numFmtId="0" fontId="4" fillId="0" borderId="1" xfId="8" applyNumberFormat="1" applyFont="1" applyFill="1" applyBorder="1" applyAlignment="1">
      <alignment horizontal="center" vertical="top" wrapText="1"/>
    </xf>
    <xf numFmtId="49" fontId="4" fillId="0" borderId="1" xfId="8" applyNumberFormat="1" applyFont="1" applyFill="1" applyBorder="1" applyAlignment="1">
      <alignment horizontal="left" vertical="top" wrapText="1"/>
    </xf>
    <xf numFmtId="164" fontId="4" fillId="0" borderId="6" xfId="8" applyNumberFormat="1" applyFont="1" applyBorder="1" applyAlignment="1">
      <alignment horizontal="center" wrapText="1"/>
    </xf>
    <xf numFmtId="164" fontId="4" fillId="0" borderId="7" xfId="8" applyNumberFormat="1" applyFont="1" applyBorder="1" applyAlignment="1">
      <alignment horizontal="center" wrapText="1"/>
    </xf>
    <xf numFmtId="164" fontId="4" fillId="0" borderId="8" xfId="8" applyNumberFormat="1" applyFont="1" applyBorder="1" applyAlignment="1">
      <alignment horizontal="center" wrapText="1"/>
    </xf>
    <xf numFmtId="49" fontId="4" fillId="0" borderId="6" xfId="8" applyNumberFormat="1" applyFont="1" applyFill="1" applyBorder="1" applyAlignment="1">
      <alignment horizontal="left" vertical="top" wrapText="1"/>
    </xf>
    <xf numFmtId="49" fontId="4" fillId="0" borderId="7" xfId="8" applyNumberFormat="1" applyFont="1" applyFill="1" applyBorder="1" applyAlignment="1">
      <alignment horizontal="left" vertical="top" wrapText="1"/>
    </xf>
    <xf numFmtId="49" fontId="4" fillId="0" borderId="8" xfId="8" applyNumberFormat="1" applyFont="1" applyFill="1" applyBorder="1" applyAlignment="1">
      <alignment horizontal="left" vertical="top" wrapText="1"/>
    </xf>
    <xf numFmtId="49" fontId="4" fillId="0" borderId="9" xfId="8" applyNumberFormat="1" applyFont="1" applyFill="1" applyBorder="1" applyAlignment="1">
      <alignment horizontal="left" vertical="top" wrapText="1"/>
    </xf>
    <xf numFmtId="49" fontId="4" fillId="0" borderId="5" xfId="8" applyNumberFormat="1" applyFont="1" applyFill="1" applyBorder="1" applyAlignment="1">
      <alignment horizontal="left" vertical="top" wrapText="1"/>
    </xf>
    <xf numFmtId="49" fontId="4" fillId="0" borderId="10" xfId="8" applyNumberFormat="1" applyFont="1" applyFill="1" applyBorder="1" applyAlignment="1">
      <alignment horizontal="left" vertical="top" wrapText="1"/>
    </xf>
    <xf numFmtId="0" fontId="4" fillId="0" borderId="14" xfId="8" applyNumberFormat="1" applyFont="1" applyFill="1" applyBorder="1" applyAlignment="1">
      <alignment horizontal="center" vertical="top"/>
    </xf>
    <xf numFmtId="0" fontId="4" fillId="0" borderId="6" xfId="8" applyNumberFormat="1" applyFont="1" applyBorder="1" applyAlignment="1">
      <alignment horizontal="center" wrapText="1"/>
    </xf>
    <xf numFmtId="0" fontId="4" fillId="0" borderId="7" xfId="8" applyNumberFormat="1" applyFont="1" applyBorder="1" applyAlignment="1">
      <alignment horizontal="center" wrapText="1"/>
    </xf>
    <xf numFmtId="0" fontId="4" fillId="0" borderId="8" xfId="8" applyNumberFormat="1" applyFont="1" applyBorder="1" applyAlignment="1">
      <alignment horizontal="center" wrapText="1"/>
    </xf>
    <xf numFmtId="0" fontId="4" fillId="0" borderId="3" xfId="8" applyNumberFormat="1" applyFont="1" applyBorder="1" applyAlignment="1">
      <alignment horizontal="left" vertical="center" wrapText="1"/>
    </xf>
    <xf numFmtId="0" fontId="4" fillId="0" borderId="4" xfId="8" applyNumberFormat="1" applyFont="1" applyBorder="1" applyAlignment="1">
      <alignment horizontal="left" vertical="center" wrapText="1"/>
    </xf>
    <xf numFmtId="0" fontId="4" fillId="0" borderId="1" xfId="8" applyNumberFormat="1" applyFont="1" applyFill="1" applyBorder="1" applyAlignment="1">
      <alignment horizontal="center" vertical="center" wrapText="1"/>
    </xf>
    <xf numFmtId="49" fontId="35" fillId="0" borderId="1" xfId="8" applyNumberFormat="1" applyFont="1" applyFill="1" applyBorder="1" applyAlignment="1">
      <alignment horizontal="left" vertical="top" wrapText="1"/>
    </xf>
    <xf numFmtId="49" fontId="3" fillId="0" borderId="6" xfId="8" applyNumberFormat="1" applyFont="1" applyFill="1" applyBorder="1" applyAlignment="1">
      <alignment horizontal="left" vertical="top" wrapText="1"/>
    </xf>
    <xf numFmtId="49" fontId="3" fillId="0" borderId="7" xfId="8" applyNumberFormat="1" applyFont="1" applyFill="1" applyBorder="1" applyAlignment="1">
      <alignment horizontal="left" vertical="top" wrapText="1"/>
    </xf>
    <xf numFmtId="49" fontId="3" fillId="0" borderId="8" xfId="8" applyNumberFormat="1" applyFont="1" applyFill="1" applyBorder="1" applyAlignment="1">
      <alignment horizontal="left" vertical="top" wrapText="1"/>
    </xf>
    <xf numFmtId="49" fontId="3" fillId="0" borderId="9" xfId="8" applyNumberFormat="1" applyFont="1" applyFill="1" applyBorder="1" applyAlignment="1">
      <alignment horizontal="left" vertical="top" wrapText="1"/>
    </xf>
    <xf numFmtId="49" fontId="3" fillId="0" borderId="5" xfId="8" applyNumberFormat="1" applyFont="1" applyFill="1" applyBorder="1" applyAlignment="1">
      <alignment horizontal="left" vertical="top" wrapText="1"/>
    </xf>
    <xf numFmtId="49" fontId="3" fillId="0" borderId="10" xfId="8" applyNumberFormat="1" applyFont="1" applyFill="1" applyBorder="1" applyAlignment="1">
      <alignment horizontal="left" vertical="top" wrapText="1"/>
    </xf>
    <xf numFmtId="49" fontId="4" fillId="0" borderId="14" xfId="8" applyNumberFormat="1" applyFont="1" applyFill="1" applyBorder="1" applyAlignment="1">
      <alignment horizontal="center" vertical="top"/>
    </xf>
    <xf numFmtId="0" fontId="8" fillId="0" borderId="0" xfId="8" applyFont="1" applyBorder="1" applyAlignment="1">
      <alignment horizontal="justify" wrapText="1"/>
    </xf>
    <xf numFmtId="0" fontId="9" fillId="0" borderId="0" xfId="8" applyFont="1" applyBorder="1" applyAlignment="1">
      <alignment horizontal="justify" wrapText="1"/>
    </xf>
    <xf numFmtId="0" fontId="4" fillId="0" borderId="1" xfId="8" applyFont="1" applyBorder="1" applyAlignment="1">
      <alignment horizontal="center" vertical="top"/>
    </xf>
    <xf numFmtId="0" fontId="5" fillId="0" borderId="0" xfId="8" applyFont="1" applyBorder="1" applyAlignment="1">
      <alignment horizontal="center"/>
    </xf>
    <xf numFmtId="0" fontId="5" fillId="0" borderId="0" xfId="8" applyFont="1" applyBorder="1" applyAlignment="1">
      <alignment horizontal="right"/>
    </xf>
    <xf numFmtId="49" fontId="5" fillId="0" borderId="5" xfId="8" applyNumberFormat="1" applyFont="1" applyFill="1" applyBorder="1" applyAlignment="1">
      <alignment horizontal="center"/>
    </xf>
    <xf numFmtId="0" fontId="4" fillId="0" borderId="3" xfId="8" applyFont="1" applyBorder="1" applyAlignment="1">
      <alignment horizontal="justify" vertical="top" wrapText="1"/>
    </xf>
    <xf numFmtId="0" fontId="5" fillId="0" borderId="0" xfId="8" applyFont="1" applyFill="1" applyBorder="1" applyAlignment="1">
      <alignment horizontal="right"/>
    </xf>
    <xf numFmtId="0" fontId="4" fillId="0" borderId="7" xfId="8" applyFont="1" applyBorder="1" applyAlignment="1">
      <alignment horizontal="justify" vertical="top" wrapText="1"/>
    </xf>
    <xf numFmtId="0" fontId="4" fillId="0" borderId="5" xfId="8" applyFont="1" applyBorder="1" applyAlignment="1">
      <alignment horizontal="justify" vertical="top" wrapText="1"/>
    </xf>
    <xf numFmtId="0" fontId="4" fillId="0" borderId="13" xfId="8" applyFont="1" applyBorder="1" applyAlignment="1">
      <alignment horizontal="center" vertical="top"/>
    </xf>
    <xf numFmtId="0" fontId="4" fillId="0" borderId="9" xfId="8" applyFont="1" applyBorder="1" applyAlignment="1">
      <alignment horizontal="center" vertical="top"/>
    </xf>
    <xf numFmtId="0" fontId="4" fillId="0" borderId="5" xfId="8" applyFont="1" applyBorder="1" applyAlignment="1">
      <alignment horizontal="center" vertical="top"/>
    </xf>
    <xf numFmtId="0" fontId="4" fillId="0" borderId="10" xfId="8" applyFont="1" applyBorder="1" applyAlignment="1">
      <alignment horizontal="center" vertical="top"/>
    </xf>
    <xf numFmtId="0" fontId="4" fillId="0" borderId="13" xfId="8" applyFont="1" applyBorder="1" applyAlignment="1">
      <alignment horizontal="center" vertical="top" wrapText="1"/>
    </xf>
    <xf numFmtId="49" fontId="4" fillId="0" borderId="2" xfId="8" applyNumberFormat="1" applyFont="1" applyBorder="1" applyAlignment="1">
      <alignment horizontal="center" vertical="top"/>
    </xf>
    <xf numFmtId="49" fontId="4" fillId="0" borderId="3" xfId="8" applyNumberFormat="1" applyFont="1" applyBorder="1" applyAlignment="1">
      <alignment horizontal="center" vertical="top"/>
    </xf>
    <xf numFmtId="49" fontId="4" fillId="0" borderId="4" xfId="8" applyNumberFormat="1" applyFont="1" applyBorder="1" applyAlignment="1">
      <alignment horizontal="center" vertical="top"/>
    </xf>
    <xf numFmtId="0" fontId="4" fillId="0" borderId="2" xfId="8" applyFont="1" applyBorder="1" applyAlignment="1">
      <alignment horizontal="center" vertical="top"/>
    </xf>
    <xf numFmtId="0" fontId="4" fillId="0" borderId="3" xfId="8" applyFont="1" applyBorder="1" applyAlignment="1">
      <alignment horizontal="center" vertical="top"/>
    </xf>
    <xf numFmtId="0" fontId="4" fillId="0" borderId="4" xfId="8" applyFont="1" applyBorder="1" applyAlignment="1">
      <alignment horizontal="center" vertical="top"/>
    </xf>
    <xf numFmtId="2" fontId="4" fillId="0" borderId="2" xfId="8" applyNumberFormat="1" applyFont="1" applyBorder="1" applyAlignment="1">
      <alignment horizontal="center" vertical="top"/>
    </xf>
    <xf numFmtId="0" fontId="4" fillId="0" borderId="2" xfId="8" applyFont="1" applyFill="1" applyBorder="1" applyAlignment="1">
      <alignment horizontal="center" vertical="top"/>
    </xf>
    <xf numFmtId="0" fontId="4" fillId="0" borderId="3" xfId="8" applyFont="1" applyFill="1" applyBorder="1" applyAlignment="1">
      <alignment horizontal="center" vertical="top"/>
    </xf>
    <xf numFmtId="0" fontId="4" fillId="0" borderId="4" xfId="8" applyFont="1" applyFill="1" applyBorder="1" applyAlignment="1">
      <alignment horizontal="center" vertical="top"/>
    </xf>
    <xf numFmtId="0" fontId="4" fillId="0" borderId="3" xfId="8" applyNumberFormat="1" applyFont="1" applyBorder="1" applyAlignment="1">
      <alignment horizontal="left" vertical="center"/>
    </xf>
    <xf numFmtId="0" fontId="4" fillId="0" borderId="4" xfId="8" applyNumberFormat="1" applyFont="1" applyBorder="1" applyAlignment="1">
      <alignment horizontal="left" vertical="center"/>
    </xf>
    <xf numFmtId="49" fontId="4" fillId="0" borderId="2" xfId="8" applyNumberFormat="1" applyFont="1" applyBorder="1" applyAlignment="1">
      <alignment horizontal="center" vertical="center"/>
    </xf>
    <xf numFmtId="49" fontId="4" fillId="0" borderId="3" xfId="8" applyNumberFormat="1" applyFont="1" applyBorder="1" applyAlignment="1">
      <alignment horizontal="center" vertical="center"/>
    </xf>
    <xf numFmtId="49" fontId="4" fillId="0" borderId="4" xfId="8" applyNumberFormat="1" applyFont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/>
    </xf>
    <xf numFmtId="0" fontId="4" fillId="0" borderId="4" xfId="8" applyFont="1" applyFill="1" applyBorder="1" applyAlignment="1">
      <alignment horizontal="center" vertical="center"/>
    </xf>
    <xf numFmtId="0" fontId="4" fillId="6" borderId="2" xfId="8" applyFont="1" applyFill="1" applyBorder="1" applyAlignment="1">
      <alignment horizontal="center" vertical="center"/>
    </xf>
    <xf numFmtId="0" fontId="4" fillId="6" borderId="3" xfId="8" applyFont="1" applyFill="1" applyBorder="1" applyAlignment="1">
      <alignment horizontal="center" vertical="center"/>
    </xf>
    <xf numFmtId="0" fontId="4" fillId="6" borderId="4" xfId="8" applyFont="1" applyFill="1" applyBorder="1" applyAlignment="1">
      <alignment horizontal="center" vertical="center"/>
    </xf>
    <xf numFmtId="2" fontId="4" fillId="0" borderId="2" xfId="8" applyNumberFormat="1" applyFont="1" applyFill="1" applyBorder="1" applyAlignment="1">
      <alignment horizontal="center" vertical="top"/>
    </xf>
    <xf numFmtId="0" fontId="4" fillId="0" borderId="3" xfId="8" applyNumberFormat="1" applyFont="1" applyBorder="1" applyAlignment="1">
      <alignment horizontal="justify" vertical="center" wrapText="1"/>
    </xf>
    <xf numFmtId="49" fontId="4" fillId="0" borderId="2" xfId="8" applyNumberFormat="1" applyFont="1" applyBorder="1" applyAlignment="1">
      <alignment horizontal="center" vertical="top" wrapText="1"/>
    </xf>
    <xf numFmtId="0" fontId="4" fillId="0" borderId="7" xfId="8" applyFont="1" applyFill="1" applyBorder="1" applyAlignment="1">
      <alignment horizontal="justify" vertical="top" wrapText="1"/>
    </xf>
    <xf numFmtId="0" fontId="4" fillId="0" borderId="5" xfId="8" applyFont="1" applyFill="1" applyBorder="1" applyAlignment="1">
      <alignment horizontal="center" vertical="top"/>
    </xf>
    <xf numFmtId="0" fontId="4" fillId="0" borderId="5" xfId="8" applyFont="1" applyFill="1" applyBorder="1" applyAlignment="1">
      <alignment horizontal="center" vertical="top" wrapText="1"/>
    </xf>
    <xf numFmtId="0" fontId="4" fillId="0" borderId="7" xfId="8" applyFont="1" applyFill="1" applyBorder="1" applyAlignment="1">
      <alignment horizontal="center" vertical="center" wrapText="1"/>
    </xf>
    <xf numFmtId="0" fontId="4" fillId="0" borderId="5" xfId="8" applyFont="1" applyFill="1" applyBorder="1" applyAlignment="1">
      <alignment horizontal="center" vertical="center" wrapText="1"/>
    </xf>
    <xf numFmtId="0" fontId="4" fillId="0" borderId="3" xfId="8" applyFont="1" applyFill="1" applyBorder="1" applyAlignment="1">
      <alignment horizontal="center" vertical="center" wrapText="1"/>
    </xf>
    <xf numFmtId="0" fontId="5" fillId="0" borderId="0" xfId="5" applyNumberFormat="1" applyFont="1" applyBorder="1" applyAlignment="1">
      <alignment horizontal="center"/>
    </xf>
    <xf numFmtId="0" fontId="4" fillId="0" borderId="3" xfId="5" applyNumberFormat="1" applyFont="1" applyBorder="1" applyAlignment="1">
      <alignment horizontal="center" wrapText="1"/>
    </xf>
    <xf numFmtId="0" fontId="3" fillId="0" borderId="7" xfId="5" applyNumberFormat="1" applyFont="1" applyBorder="1" applyAlignment="1">
      <alignment horizontal="center" vertical="top"/>
    </xf>
    <xf numFmtId="0" fontId="4" fillId="0" borderId="1" xfId="5" applyNumberFormat="1" applyFont="1" applyBorder="1" applyAlignment="1">
      <alignment horizontal="center" vertical="center" wrapText="1"/>
    </xf>
    <xf numFmtId="0" fontId="4" fillId="0" borderId="1" xfId="5" applyNumberFormat="1" applyFont="1" applyBorder="1" applyAlignment="1">
      <alignment horizontal="center" vertical="center"/>
    </xf>
    <xf numFmtId="0" fontId="4" fillId="0" borderId="1" xfId="5" applyNumberFormat="1" applyFont="1" applyBorder="1" applyAlignment="1">
      <alignment horizontal="center" vertical="top"/>
    </xf>
    <xf numFmtId="0" fontId="4" fillId="0" borderId="13" xfId="5" applyNumberFormat="1" applyFont="1" applyBorder="1" applyAlignment="1">
      <alignment horizontal="center" vertical="top"/>
    </xf>
    <xf numFmtId="0" fontId="4" fillId="0" borderId="2" xfId="5" applyNumberFormat="1" applyFont="1" applyBorder="1" applyAlignment="1">
      <alignment horizontal="center" vertical="top"/>
    </xf>
    <xf numFmtId="0" fontId="4" fillId="0" borderId="3" xfId="5" applyNumberFormat="1" applyFont="1" applyBorder="1" applyAlignment="1">
      <alignment horizontal="left" vertical="top" wrapText="1"/>
    </xf>
    <xf numFmtId="0" fontId="4" fillId="0" borderId="4" xfId="5" applyNumberFormat="1" applyFont="1" applyBorder="1" applyAlignment="1">
      <alignment horizontal="left" vertical="top" wrapText="1"/>
    </xf>
    <xf numFmtId="0" fontId="4" fillId="0" borderId="1" xfId="5" applyNumberFormat="1" applyFont="1" applyFill="1" applyBorder="1" applyAlignment="1">
      <alignment horizontal="center" vertical="center"/>
    </xf>
    <xf numFmtId="0" fontId="11" fillId="0" borderId="1" xfId="5" applyFont="1" applyBorder="1" applyAlignment="1">
      <alignment horizontal="center"/>
    </xf>
    <xf numFmtId="0" fontId="4" fillId="0" borderId="1" xfId="5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left" vertical="top" wrapText="1"/>
    </xf>
    <xf numFmtId="0" fontId="26" fillId="2" borderId="3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top"/>
    </xf>
    <xf numFmtId="0" fontId="24" fillId="0" borderId="5" xfId="0" applyFont="1" applyFill="1" applyBorder="1" applyAlignment="1">
      <alignment horizontal="center" vertical="top"/>
    </xf>
    <xf numFmtId="0" fontId="11" fillId="0" borderId="3" xfId="4" applyFont="1" applyBorder="1" applyAlignment="1">
      <alignment horizontal="left" wrapText="1"/>
    </xf>
    <xf numFmtId="0" fontId="11" fillId="0" borderId="4" xfId="4" applyFont="1" applyBorder="1" applyAlignment="1">
      <alignment horizontal="left" wrapText="1"/>
    </xf>
    <xf numFmtId="0" fontId="11" fillId="0" borderId="2" xfId="4" applyFont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8" fillId="0" borderId="5" xfId="4" applyFont="1" applyBorder="1" applyAlignment="1">
      <alignment horizontal="justify" wrapText="1"/>
    </xf>
    <xf numFmtId="0" fontId="3" fillId="0" borderId="5" xfId="4" applyFont="1" applyBorder="1" applyAlignment="1">
      <alignment horizontal="justify" wrapText="1"/>
    </xf>
    <xf numFmtId="0" fontId="4" fillId="0" borderId="5" xfId="4" applyFont="1" applyBorder="1" applyAlignment="1">
      <alignment horizontal="center"/>
    </xf>
    <xf numFmtId="0" fontId="8" fillId="0" borderId="7" xfId="4" applyFont="1" applyBorder="1" applyAlignment="1">
      <alignment horizontal="justify" wrapText="1"/>
    </xf>
    <xf numFmtId="0" fontId="3" fillId="0" borderId="7" xfId="4" applyFont="1" applyBorder="1" applyAlignment="1">
      <alignment horizontal="justify" wrapText="1"/>
    </xf>
    <xf numFmtId="0" fontId="5" fillId="0" borderId="0" xfId="4" applyFont="1" applyAlignment="1">
      <alignment horizontal="center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/>
    </xf>
    <xf numFmtId="0" fontId="3" fillId="0" borderId="7" xfId="4" applyFont="1" applyFill="1" applyBorder="1" applyAlignment="1">
      <alignment horizontal="center" vertical="top"/>
    </xf>
    <xf numFmtId="0" fontId="11" fillId="0" borderId="9" xfId="4" applyFon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11" fillId="0" borderId="10" xfId="4" applyFont="1" applyBorder="1" applyAlignment="1">
      <alignment horizontal="center"/>
    </xf>
    <xf numFmtId="49" fontId="11" fillId="0" borderId="3" xfId="4" applyNumberFormat="1" applyFont="1" applyBorder="1" applyAlignment="1">
      <alignment horizontal="center"/>
    </xf>
    <xf numFmtId="0" fontId="3" fillId="0" borderId="3" xfId="4" applyFont="1" applyBorder="1" applyAlignment="1">
      <alignment horizontal="center" vertical="top"/>
    </xf>
    <xf numFmtId="0" fontId="11" fillId="0" borderId="5" xfId="4" applyFont="1" applyBorder="1" applyAlignment="1">
      <alignment horizontal="left" wrapText="1"/>
    </xf>
    <xf numFmtId="0" fontId="11" fillId="0" borderId="10" xfId="4" applyFont="1" applyBorder="1" applyAlignment="1">
      <alignment horizontal="left" wrapText="1"/>
    </xf>
    <xf numFmtId="0" fontId="11" fillId="0" borderId="7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10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top"/>
    </xf>
    <xf numFmtId="0" fontId="18" fillId="0" borderId="3" xfId="6" applyNumberFormat="1" applyFont="1" applyBorder="1" applyAlignment="1">
      <alignment horizontal="left" vertical="center" wrapText="1"/>
    </xf>
    <xf numFmtId="0" fontId="18" fillId="0" borderId="4" xfId="6" applyNumberFormat="1" applyFont="1" applyBorder="1" applyAlignment="1">
      <alignment horizontal="left" vertical="center" wrapText="1"/>
    </xf>
    <xf numFmtId="0" fontId="20" fillId="0" borderId="0" xfId="6" applyNumberFormat="1" applyFont="1" applyBorder="1" applyAlignment="1">
      <alignment horizontal="center"/>
    </xf>
    <xf numFmtId="0" fontId="18" fillId="0" borderId="1" xfId="6" applyNumberFormat="1" applyFont="1" applyBorder="1" applyAlignment="1">
      <alignment horizontal="center" vertical="center"/>
    </xf>
    <xf numFmtId="0" fontId="18" fillId="0" borderId="2" xfId="6" applyNumberFormat="1" applyFont="1" applyBorder="1" applyAlignment="1">
      <alignment horizontal="center" vertical="center"/>
    </xf>
    <xf numFmtId="49" fontId="18" fillId="0" borderId="4" xfId="6" applyNumberFormat="1" applyFont="1" applyBorder="1" applyAlignment="1">
      <alignment horizontal="center" vertical="center"/>
    </xf>
    <xf numFmtId="49" fontId="18" fillId="0" borderId="1" xfId="6" applyNumberFormat="1" applyFont="1" applyBorder="1" applyAlignment="1">
      <alignment horizontal="center" vertical="center"/>
    </xf>
    <xf numFmtId="0" fontId="18" fillId="0" borderId="3" xfId="6" applyNumberFormat="1" applyFont="1" applyBorder="1" applyAlignment="1">
      <alignment horizontal="center" vertical="center"/>
    </xf>
    <xf numFmtId="0" fontId="18" fillId="0" borderId="4" xfId="6" applyNumberFormat="1" applyFont="1" applyBorder="1" applyAlignment="1">
      <alignment horizontal="center" vertical="center"/>
    </xf>
    <xf numFmtId="0" fontId="18" fillId="0" borderId="1" xfId="6" applyNumberFormat="1" applyFont="1" applyBorder="1" applyAlignment="1">
      <alignment horizontal="center" vertical="center" wrapText="1"/>
    </xf>
    <xf numFmtId="165" fontId="18" fillId="0" borderId="1" xfId="6" applyNumberFormat="1" applyFont="1" applyBorder="1" applyAlignment="1">
      <alignment horizontal="center" vertical="center"/>
    </xf>
    <xf numFmtId="0" fontId="18" fillId="0" borderId="1" xfId="6" applyNumberFormat="1" applyFont="1" applyFill="1" applyBorder="1" applyAlignment="1">
      <alignment horizontal="center" vertical="center"/>
    </xf>
    <xf numFmtId="0" fontId="18" fillId="0" borderId="0" xfId="6" applyNumberFormat="1" applyFont="1" applyBorder="1" applyAlignment="1">
      <alignment horizontal="center" wrapText="1"/>
    </xf>
    <xf numFmtId="0" fontId="18" fillId="0" borderId="2" xfId="6" applyNumberFormat="1" applyFont="1" applyBorder="1" applyAlignment="1">
      <alignment horizontal="center" vertical="center" wrapText="1"/>
    </xf>
    <xf numFmtId="0" fontId="18" fillId="0" borderId="3" xfId="6" applyNumberFormat="1" applyFont="1" applyBorder="1" applyAlignment="1">
      <alignment horizontal="center" vertical="center" wrapText="1"/>
    </xf>
    <xf numFmtId="0" fontId="18" fillId="0" borderId="4" xfId="6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left" vertical="center" wrapText="1"/>
    </xf>
    <xf numFmtId="0" fontId="18" fillId="0" borderId="4" xfId="0" applyNumberFormat="1" applyFont="1" applyBorder="1" applyAlignment="1">
      <alignment horizontal="left" vertical="center" wrapText="1"/>
    </xf>
    <xf numFmtId="0" fontId="20" fillId="0" borderId="0" xfId="0" applyNumberFormat="1" applyFont="1" applyBorder="1" applyAlignment="1">
      <alignment horizontal="center"/>
    </xf>
    <xf numFmtId="0" fontId="18" fillId="0" borderId="2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/>
    </xf>
    <xf numFmtId="0" fontId="8" fillId="0" borderId="0" xfId="8" applyFont="1" applyBorder="1" applyAlignment="1">
      <alignment horizontal="justify" vertical="top" wrapText="1"/>
    </xf>
    <xf numFmtId="49" fontId="3" fillId="0" borderId="1" xfId="8" applyNumberFormat="1" applyFont="1" applyBorder="1" applyAlignment="1">
      <alignment horizontal="center"/>
    </xf>
    <xf numFmtId="0" fontId="3" fillId="0" borderId="1" xfId="8" applyNumberFormat="1" applyFont="1" applyFill="1" applyBorder="1" applyAlignment="1">
      <alignment horizontal="center"/>
    </xf>
    <xf numFmtId="0" fontId="3" fillId="0" borderId="1" xfId="8" applyNumberFormat="1" applyFont="1" applyBorder="1" applyAlignment="1">
      <alignment horizontal="center"/>
    </xf>
    <xf numFmtId="49" fontId="3" fillId="0" borderId="3" xfId="8" applyNumberFormat="1" applyFont="1" applyBorder="1" applyAlignment="1">
      <alignment horizontal="left" vertical="center" wrapText="1"/>
    </xf>
    <xf numFmtId="49" fontId="3" fillId="0" borderId="4" xfId="8" applyNumberFormat="1" applyFont="1" applyBorder="1" applyAlignment="1">
      <alignment horizontal="left" vertical="center" wrapText="1"/>
    </xf>
    <xf numFmtId="0" fontId="16" fillId="0" borderId="1" xfId="8" applyFont="1" applyBorder="1" applyAlignment="1">
      <alignment horizontal="center" vertical="center"/>
    </xf>
    <xf numFmtId="0" fontId="17" fillId="0" borderId="6" xfId="8" applyFont="1" applyBorder="1" applyAlignment="1">
      <alignment horizontal="center" vertical="center" textRotation="90" wrapText="1"/>
    </xf>
    <xf numFmtId="0" fontId="17" fillId="0" borderId="7" xfId="8" applyFont="1" applyBorder="1" applyAlignment="1">
      <alignment horizontal="center" vertical="center" textRotation="90" wrapText="1"/>
    </xf>
    <xf numFmtId="0" fontId="17" fillId="0" borderId="8" xfId="8" applyFont="1" applyBorder="1" applyAlignment="1">
      <alignment horizontal="center" vertical="center" textRotation="90" wrapText="1"/>
    </xf>
    <xf numFmtId="0" fontId="17" fillId="0" borderId="11" xfId="8" applyFont="1" applyBorder="1" applyAlignment="1">
      <alignment horizontal="center" vertical="center" textRotation="90" wrapText="1"/>
    </xf>
    <xf numFmtId="0" fontId="17" fillId="0" borderId="0" xfId="8" applyFont="1" applyBorder="1" applyAlignment="1">
      <alignment horizontal="center" vertical="center" textRotation="90" wrapText="1"/>
    </xf>
    <xf numFmtId="0" fontId="17" fillId="0" borderId="12" xfId="8" applyFont="1" applyBorder="1" applyAlignment="1">
      <alignment horizontal="center" vertical="center" textRotation="90" wrapText="1"/>
    </xf>
    <xf numFmtId="0" fontId="17" fillId="0" borderId="9" xfId="8" applyFont="1" applyBorder="1" applyAlignment="1">
      <alignment horizontal="center" vertical="center" textRotation="90" wrapText="1"/>
    </xf>
    <xf numFmtId="0" fontId="17" fillId="0" borderId="5" xfId="8" applyFont="1" applyBorder="1" applyAlignment="1">
      <alignment horizontal="center" vertical="center" textRotation="90" wrapText="1"/>
    </xf>
    <xf numFmtId="0" fontId="17" fillId="0" borderId="10" xfId="8" applyFont="1" applyBorder="1" applyAlignment="1">
      <alignment horizontal="center" vertical="center" textRotation="90" wrapText="1"/>
    </xf>
    <xf numFmtId="0" fontId="17" fillId="0" borderId="6" xfId="8" applyFont="1" applyBorder="1" applyAlignment="1">
      <alignment horizontal="center" vertical="center" wrapText="1"/>
    </xf>
    <xf numFmtId="0" fontId="17" fillId="0" borderId="7" xfId="8" applyFont="1" applyBorder="1" applyAlignment="1">
      <alignment horizontal="center" vertical="center" wrapText="1"/>
    </xf>
    <xf numFmtId="0" fontId="17" fillId="0" borderId="8" xfId="8" applyFont="1" applyBorder="1" applyAlignment="1">
      <alignment horizontal="center" vertical="center" wrapText="1"/>
    </xf>
    <xf numFmtId="0" fontId="17" fillId="0" borderId="9" xfId="8" applyFont="1" applyBorder="1" applyAlignment="1">
      <alignment horizontal="center" vertical="center" wrapText="1"/>
    </xf>
    <xf numFmtId="0" fontId="17" fillId="0" borderId="5" xfId="8" applyFont="1" applyBorder="1" applyAlignment="1">
      <alignment horizontal="center" vertical="center" wrapText="1"/>
    </xf>
    <xf numFmtId="0" fontId="17" fillId="0" borderId="10" xfId="8" applyFont="1" applyBorder="1" applyAlignment="1">
      <alignment horizontal="center" vertical="center" wrapText="1"/>
    </xf>
    <xf numFmtId="0" fontId="17" fillId="0" borderId="6" xfId="8" applyFont="1" applyBorder="1" applyAlignment="1">
      <alignment horizontal="center" vertical="center" textRotation="90"/>
    </xf>
    <xf numFmtId="0" fontId="17" fillId="0" borderId="7" xfId="8" applyFont="1" applyBorder="1" applyAlignment="1">
      <alignment horizontal="center" vertical="center" textRotation="90"/>
    </xf>
    <xf numFmtId="0" fontId="17" fillId="0" borderId="8" xfId="8" applyFont="1" applyBorder="1" applyAlignment="1">
      <alignment horizontal="center" vertical="center" textRotation="90"/>
    </xf>
    <xf numFmtId="0" fontId="17" fillId="0" borderId="11" xfId="8" applyFont="1" applyBorder="1" applyAlignment="1">
      <alignment horizontal="center" vertical="center" textRotation="90"/>
    </xf>
    <xf numFmtId="0" fontId="17" fillId="0" borderId="0" xfId="8" applyFont="1" applyBorder="1" applyAlignment="1">
      <alignment horizontal="center" vertical="center" textRotation="90"/>
    </xf>
    <xf numFmtId="0" fontId="17" fillId="0" borderId="12" xfId="8" applyFont="1" applyBorder="1" applyAlignment="1">
      <alignment horizontal="center" vertical="center" textRotation="90"/>
    </xf>
    <xf numFmtId="0" fontId="17" fillId="0" borderId="9" xfId="8" applyFont="1" applyBorder="1" applyAlignment="1">
      <alignment horizontal="center" vertical="center" textRotation="90"/>
    </xf>
    <xf numFmtId="0" fontId="17" fillId="0" borderId="5" xfId="8" applyFont="1" applyBorder="1" applyAlignment="1">
      <alignment horizontal="center" vertical="center" textRotation="90"/>
    </xf>
    <xf numFmtId="0" fontId="17" fillId="0" borderId="10" xfId="8" applyFont="1" applyBorder="1" applyAlignment="1">
      <alignment horizontal="center" vertical="center" textRotation="90"/>
    </xf>
    <xf numFmtId="0" fontId="17" fillId="0" borderId="2" xfId="8" applyFont="1" applyBorder="1" applyAlignment="1">
      <alignment horizontal="center" vertical="center"/>
    </xf>
    <xf numFmtId="0" fontId="17" fillId="0" borderId="3" xfId="8" applyFont="1" applyBorder="1" applyAlignment="1">
      <alignment horizontal="center" vertical="center"/>
    </xf>
    <xf numFmtId="0" fontId="17" fillId="0" borderId="4" xfId="8" applyFont="1" applyBorder="1" applyAlignment="1">
      <alignment horizontal="center" vertical="center"/>
    </xf>
    <xf numFmtId="49" fontId="11" fillId="0" borderId="0" xfId="8" applyNumberFormat="1" applyFont="1" applyFill="1" applyBorder="1" applyAlignment="1">
      <alignment horizontal="center"/>
    </xf>
    <xf numFmtId="0" fontId="3" fillId="0" borderId="1" xfId="8" applyFont="1" applyBorder="1" applyAlignment="1">
      <alignment horizontal="center" vertical="center"/>
    </xf>
    <xf numFmtId="0" fontId="17" fillId="0" borderId="2" xfId="8" applyFont="1" applyBorder="1" applyAlignment="1">
      <alignment horizontal="center" vertical="center" wrapText="1"/>
    </xf>
    <xf numFmtId="0" fontId="17" fillId="0" borderId="3" xfId="8" applyFont="1" applyBorder="1" applyAlignment="1">
      <alignment horizontal="center" vertical="center" wrapText="1"/>
    </xf>
    <xf numFmtId="0" fontId="17" fillId="0" borderId="4" xfId="8" applyFont="1" applyBorder="1" applyAlignment="1">
      <alignment horizontal="center" vertical="center" wrapText="1"/>
    </xf>
    <xf numFmtId="0" fontId="3" fillId="0" borderId="1" xfId="8" applyNumberFormat="1" applyFont="1" applyFill="1" applyBorder="1" applyAlignment="1">
      <alignment horizontal="center" vertical="center" wrapText="1"/>
    </xf>
    <xf numFmtId="0" fontId="16" fillId="0" borderId="1" xfId="8" applyNumberFormat="1" applyFont="1" applyBorder="1" applyAlignment="1">
      <alignment horizontal="center"/>
    </xf>
    <xf numFmtId="0" fontId="3" fillId="0" borderId="1" xfId="8" applyNumberFormat="1" applyFont="1" applyFill="1" applyBorder="1" applyAlignment="1">
      <alignment horizontal="center" vertical="center"/>
    </xf>
    <xf numFmtId="49" fontId="3" fillId="0" borderId="1" xfId="8" applyNumberFormat="1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/>
    </xf>
    <xf numFmtId="49" fontId="3" fillId="0" borderId="2" xfId="8" applyNumberFormat="1" applyFont="1" applyFill="1" applyBorder="1" applyAlignment="1">
      <alignment horizontal="center" vertical="center" wrapText="1"/>
    </xf>
    <xf numFmtId="49" fontId="3" fillId="0" borderId="3" xfId="8" applyNumberFormat="1" applyFont="1" applyFill="1" applyBorder="1" applyAlignment="1">
      <alignment horizontal="center" vertical="center" wrapText="1"/>
    </xf>
    <xf numFmtId="49" fontId="3" fillId="0" borderId="4" xfId="8" applyNumberFormat="1" applyFont="1" applyFill="1" applyBorder="1" applyAlignment="1">
      <alignment horizontal="center" vertical="center" wrapText="1"/>
    </xf>
    <xf numFmtId="0" fontId="16" fillId="0" borderId="1" xfId="8" applyNumberFormat="1" applyFont="1" applyFill="1" applyBorder="1" applyAlignment="1">
      <alignment horizontal="center"/>
    </xf>
    <xf numFmtId="49" fontId="16" fillId="0" borderId="1" xfId="8" applyNumberFormat="1" applyFont="1" applyBorder="1" applyAlignment="1">
      <alignment horizontal="center"/>
    </xf>
    <xf numFmtId="0" fontId="3" fillId="0" borderId="2" xfId="8" applyFont="1" applyFill="1" applyBorder="1" applyAlignment="1">
      <alignment horizontal="center" vertical="center" wrapText="1"/>
    </xf>
    <xf numFmtId="0" fontId="3" fillId="0" borderId="3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49" fontId="16" fillId="0" borderId="3" xfId="8" applyNumberFormat="1" applyFont="1" applyBorder="1" applyAlignment="1">
      <alignment horizontal="left" vertical="center" wrapText="1"/>
    </xf>
    <xf numFmtId="49" fontId="16" fillId="0" borderId="4" xfId="8" applyNumberFormat="1" applyFont="1" applyBorder="1" applyAlignment="1">
      <alignment horizontal="left" vertical="center" wrapText="1"/>
    </xf>
    <xf numFmtId="0" fontId="11" fillId="0" borderId="0" xfId="8" applyFont="1" applyBorder="1" applyAlignment="1">
      <alignment horizontal="center"/>
    </xf>
    <xf numFmtId="0" fontId="35" fillId="0" borderId="24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5" fillId="0" borderId="23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justify" vertical="top" wrapText="1"/>
    </xf>
    <xf numFmtId="0" fontId="5" fillId="0" borderId="21" xfId="0" applyFont="1" applyBorder="1" applyAlignment="1">
      <alignment horizontal="justify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justify" vertical="top" wrapText="1"/>
    </xf>
    <xf numFmtId="0" fontId="5" fillId="0" borderId="24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26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justify" vertical="top" wrapText="1"/>
    </xf>
    <xf numFmtId="0" fontId="5" fillId="0" borderId="25" xfId="0" applyFont="1" applyBorder="1" applyAlignment="1">
      <alignment horizontal="justify" vertical="top" wrapText="1"/>
    </xf>
    <xf numFmtId="0" fontId="5" fillId="0" borderId="28" xfId="0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justify" wrapText="1"/>
    </xf>
    <xf numFmtId="0" fontId="5" fillId="0" borderId="1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</cellXfs>
  <cellStyles count="11">
    <cellStyle name="Гиперссылка" xfId="10" builtinId="8"/>
    <cellStyle name="Обычный" xfId="0" builtinId="0"/>
    <cellStyle name="Обычный 2" xfId="8"/>
    <cellStyle name="Обычный 3" xfId="9"/>
    <cellStyle name="Обычный_1" xfId="1"/>
    <cellStyle name="Обычный_1а" xfId="2"/>
    <cellStyle name="Обычный_1б" xfId="3"/>
    <cellStyle name="Обычный_2в" xfId="4"/>
    <cellStyle name="Обычный_3" xfId="5"/>
    <cellStyle name="Обычный_4" xfId="6"/>
    <cellStyle name="Процентный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323850</xdr:colOff>
      <xdr:row>14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87025"/>
          <a:ext cx="323850" cy="219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</xdr:col>
      <xdr:colOff>381000</xdr:colOff>
      <xdr:row>14</xdr:row>
      <xdr:rowOff>0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7859375"/>
          <a:ext cx="381000" cy="2000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3</xdr:col>
      <xdr:colOff>247650</xdr:colOff>
      <xdr:row>14</xdr:row>
      <xdr:rowOff>247650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1600" y="18059400"/>
          <a:ext cx="247650" cy="2476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361950</xdr:colOff>
      <xdr:row>18</xdr:row>
      <xdr:rowOff>0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5800" y="24260175"/>
          <a:ext cx="361950" cy="2000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247650</xdr:colOff>
      <xdr:row>18</xdr:row>
      <xdr:rowOff>247650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71600" y="24460200"/>
          <a:ext cx="247650" cy="2476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381000</xdr:colOff>
      <xdr:row>22</xdr:row>
      <xdr:rowOff>200025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5800" y="31661100"/>
          <a:ext cx="381000" cy="2000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247650</xdr:colOff>
      <xdr:row>22</xdr:row>
      <xdr:rowOff>247650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71600" y="31661100"/>
          <a:ext cx="247650" cy="2476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361950</xdr:colOff>
      <xdr:row>26</xdr:row>
      <xdr:rowOff>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85800" y="37976175"/>
          <a:ext cx="361950" cy="2000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26</xdr:row>
      <xdr:rowOff>0</xdr:rowOff>
    </xdr:from>
    <xdr:to>
      <xdr:col>3</xdr:col>
      <xdr:colOff>247650</xdr:colOff>
      <xdr:row>26</xdr:row>
      <xdr:rowOff>247650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71600" y="38176200"/>
          <a:ext cx="247650" cy="247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E34"/>
  <sheetViews>
    <sheetView view="pageBreakPreview" topLeftCell="A10" workbookViewId="0">
      <selection activeCell="DH20" sqref="DH20:FE20"/>
    </sheetView>
  </sheetViews>
  <sheetFormatPr defaultColWidth="0.75" defaultRowHeight="15" x14ac:dyDescent="0.25"/>
  <cols>
    <col min="1" max="1" width="1.125" style="8" customWidth="1"/>
    <col min="2" max="60" width="0.75" style="8"/>
    <col min="61" max="61" width="1.375" style="8" customWidth="1"/>
    <col min="62" max="95" width="0.75" style="8"/>
    <col min="96" max="96" width="0.625" style="8" customWidth="1"/>
    <col min="97" max="111" width="0.75" style="8" hidden="1" customWidth="1"/>
    <col min="112" max="16384" width="0.75" style="8"/>
  </cols>
  <sheetData>
    <row r="1" spans="1:161" s="1" customFormat="1" ht="11.25" customHeight="1" x14ac:dyDescent="0.2">
      <c r="DH1" s="1" t="s">
        <v>75</v>
      </c>
    </row>
    <row r="2" spans="1:161" s="1" customFormat="1" ht="11.25" customHeight="1" x14ac:dyDescent="0.2">
      <c r="DH2" s="1" t="s">
        <v>76</v>
      </c>
    </row>
    <row r="3" spans="1:161" s="1" customFormat="1" ht="11.25" customHeight="1" x14ac:dyDescent="0.2">
      <c r="DH3" s="1" t="s">
        <v>77</v>
      </c>
    </row>
    <row r="4" spans="1:161" s="1" customFormat="1" ht="11.25" customHeight="1" x14ac:dyDescent="0.2">
      <c r="DH4" s="1" t="s">
        <v>78</v>
      </c>
    </row>
    <row r="5" spans="1:161" s="1" customFormat="1" ht="11.25" customHeight="1" x14ac:dyDescent="0.2">
      <c r="DH5" s="1" t="s">
        <v>79</v>
      </c>
    </row>
    <row r="6" spans="1:161" s="1" customFormat="1" ht="11.25" customHeight="1" x14ac:dyDescent="0.2">
      <c r="DH6" s="1" t="s">
        <v>80</v>
      </c>
    </row>
    <row r="7" spans="1:161" s="2" customFormat="1" ht="13.5" customHeight="1" x14ac:dyDescent="0.25"/>
    <row r="8" spans="1:161" s="2" customFormat="1" ht="6" customHeight="1" x14ac:dyDescent="0.25"/>
    <row r="9" spans="1:161" s="4" customFormat="1" ht="15.75" x14ac:dyDescent="0.25">
      <c r="A9" s="252" t="s">
        <v>81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</row>
    <row r="10" spans="1:161" s="4" customFormat="1" ht="15.75" x14ac:dyDescent="0.25">
      <c r="A10" s="252" t="s">
        <v>353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</row>
    <row r="11" spans="1:161" s="4" customFormat="1" ht="15.75" x14ac:dyDescent="0.25">
      <c r="A11" s="252" t="s">
        <v>472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</row>
    <row r="12" spans="1:161" s="2" customFormat="1" ht="13.5" customHeight="1" x14ac:dyDescent="0.25">
      <c r="FE12" s="5"/>
    </row>
    <row r="13" spans="1:161" s="2" customFormat="1" ht="45.75" customHeight="1" x14ac:dyDescent="0.25">
      <c r="A13" s="243" t="s">
        <v>83</v>
      </c>
      <c r="B13" s="243"/>
      <c r="C13" s="243"/>
      <c r="D13" s="243"/>
      <c r="E13" s="243"/>
      <c r="F13" s="243"/>
      <c r="G13" s="243"/>
      <c r="H13" s="243" t="s">
        <v>84</v>
      </c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53" t="s">
        <v>85</v>
      </c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54" t="s">
        <v>86</v>
      </c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5"/>
      <c r="DV13" s="255"/>
      <c r="DW13" s="255"/>
      <c r="DX13" s="255"/>
      <c r="DY13" s="255"/>
      <c r="DZ13" s="255"/>
      <c r="EA13" s="255"/>
      <c r="EB13" s="255"/>
      <c r="EC13" s="255"/>
      <c r="ED13" s="255"/>
      <c r="EE13" s="255"/>
      <c r="EF13" s="255"/>
      <c r="EG13" s="255"/>
      <c r="EH13" s="255"/>
      <c r="EI13" s="255"/>
      <c r="EJ13" s="255"/>
      <c r="EK13" s="255"/>
      <c r="EL13" s="255"/>
      <c r="EM13" s="255"/>
      <c r="EN13" s="255"/>
      <c r="EO13" s="255"/>
      <c r="EP13" s="255"/>
      <c r="EQ13" s="255"/>
      <c r="ER13" s="255"/>
      <c r="ES13" s="255"/>
      <c r="ET13" s="255"/>
      <c r="EU13" s="255"/>
      <c r="EV13" s="255"/>
      <c r="EW13" s="255"/>
      <c r="EX13" s="255"/>
      <c r="EY13" s="255"/>
      <c r="EZ13" s="255"/>
      <c r="FA13" s="255"/>
      <c r="FB13" s="255"/>
      <c r="FC13" s="255"/>
      <c r="FD13" s="255"/>
      <c r="FE13" s="256"/>
    </row>
    <row r="14" spans="1:161" s="2" customFormat="1" x14ac:dyDescent="0.25">
      <c r="A14" s="243">
        <v>1</v>
      </c>
      <c r="B14" s="243"/>
      <c r="C14" s="243"/>
      <c r="D14" s="243"/>
      <c r="E14" s="243"/>
      <c r="F14" s="243"/>
      <c r="G14" s="243"/>
      <c r="H14" s="257">
        <v>2</v>
      </c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8">
        <v>3</v>
      </c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>
        <v>4</v>
      </c>
      <c r="DI14" s="258"/>
      <c r="DJ14" s="258"/>
      <c r="DK14" s="258"/>
      <c r="DL14" s="258"/>
      <c r="DM14" s="258"/>
      <c r="DN14" s="258"/>
      <c r="DO14" s="258"/>
      <c r="DP14" s="258"/>
      <c r="DQ14" s="258"/>
      <c r="DR14" s="258"/>
      <c r="DS14" s="258"/>
      <c r="DT14" s="258"/>
      <c r="DU14" s="258"/>
      <c r="DV14" s="258"/>
      <c r="DW14" s="258"/>
      <c r="DX14" s="258"/>
      <c r="DY14" s="258"/>
      <c r="DZ14" s="258"/>
      <c r="EA14" s="258"/>
      <c r="EB14" s="258"/>
      <c r="EC14" s="258"/>
      <c r="ED14" s="258"/>
      <c r="EE14" s="258"/>
      <c r="EF14" s="258"/>
      <c r="EG14" s="258"/>
      <c r="EH14" s="258"/>
      <c r="EI14" s="258"/>
      <c r="EJ14" s="258"/>
      <c r="EK14" s="258"/>
      <c r="EL14" s="258"/>
      <c r="EM14" s="258"/>
      <c r="EN14" s="258"/>
      <c r="EO14" s="258"/>
      <c r="EP14" s="258"/>
      <c r="EQ14" s="258"/>
      <c r="ER14" s="258"/>
      <c r="ES14" s="258"/>
      <c r="ET14" s="258"/>
      <c r="EU14" s="258"/>
      <c r="EV14" s="258"/>
      <c r="EW14" s="258"/>
      <c r="EX14" s="258"/>
      <c r="EY14" s="258"/>
      <c r="EZ14" s="258"/>
      <c r="FA14" s="258"/>
      <c r="FB14" s="258"/>
      <c r="FC14" s="258"/>
      <c r="FD14" s="258"/>
      <c r="FE14" s="258"/>
    </row>
    <row r="15" spans="1:161" s="2" customFormat="1" x14ac:dyDescent="0.25">
      <c r="A15" s="243">
        <v>1</v>
      </c>
      <c r="B15" s="243"/>
      <c r="C15" s="243"/>
      <c r="D15" s="243"/>
      <c r="E15" s="243"/>
      <c r="F15" s="243"/>
      <c r="G15" s="243"/>
      <c r="H15" s="244" t="s">
        <v>357</v>
      </c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5">
        <v>0</v>
      </c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50">
        <v>98</v>
      </c>
      <c r="DI15" s="250"/>
      <c r="DJ15" s="250"/>
      <c r="DK15" s="250"/>
      <c r="DL15" s="250"/>
      <c r="DM15" s="250"/>
      <c r="DN15" s="250"/>
      <c r="DO15" s="250"/>
      <c r="DP15" s="250"/>
      <c r="DQ15" s="250"/>
      <c r="DR15" s="250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250"/>
      <c r="EE15" s="250"/>
      <c r="EF15" s="250"/>
      <c r="EG15" s="250"/>
      <c r="EH15" s="250"/>
      <c r="EI15" s="250"/>
      <c r="EJ15" s="250"/>
      <c r="EK15" s="250"/>
      <c r="EL15" s="250"/>
      <c r="EM15" s="250"/>
      <c r="EN15" s="250"/>
      <c r="EO15" s="250"/>
      <c r="EP15" s="250"/>
      <c r="EQ15" s="250"/>
      <c r="ER15" s="250"/>
      <c r="ES15" s="250"/>
      <c r="ET15" s="250"/>
      <c r="EU15" s="250"/>
      <c r="EV15" s="250"/>
      <c r="EW15" s="250"/>
      <c r="EX15" s="250"/>
      <c r="EY15" s="250"/>
      <c r="EZ15" s="250"/>
      <c r="FA15" s="250"/>
      <c r="FB15" s="250"/>
      <c r="FC15" s="250"/>
      <c r="FD15" s="250"/>
      <c r="FE15" s="250"/>
    </row>
    <row r="16" spans="1:161" s="2" customFormat="1" x14ac:dyDescent="0.25">
      <c r="A16" s="243">
        <v>2</v>
      </c>
      <c r="B16" s="243"/>
      <c r="C16" s="243"/>
      <c r="D16" s="243"/>
      <c r="E16" s="243"/>
      <c r="F16" s="243"/>
      <c r="G16" s="243"/>
      <c r="H16" s="244" t="s">
        <v>358</v>
      </c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5">
        <v>0</v>
      </c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50">
        <v>98</v>
      </c>
      <c r="DI16" s="250"/>
      <c r="DJ16" s="250"/>
      <c r="DK16" s="250"/>
      <c r="DL16" s="250"/>
      <c r="DM16" s="250"/>
      <c r="DN16" s="250"/>
      <c r="DO16" s="250"/>
      <c r="DP16" s="250"/>
      <c r="DQ16" s="250"/>
      <c r="DR16" s="250"/>
      <c r="DS16" s="250"/>
      <c r="DT16" s="250"/>
      <c r="DU16" s="250"/>
      <c r="DV16" s="250"/>
      <c r="DW16" s="250"/>
      <c r="DX16" s="250"/>
      <c r="DY16" s="250"/>
      <c r="DZ16" s="250"/>
      <c r="EA16" s="250"/>
      <c r="EB16" s="250"/>
      <c r="EC16" s="250"/>
      <c r="ED16" s="250"/>
      <c r="EE16" s="250"/>
      <c r="EF16" s="250"/>
      <c r="EG16" s="250"/>
      <c r="EH16" s="250"/>
      <c r="EI16" s="250"/>
      <c r="EJ16" s="250"/>
      <c r="EK16" s="250"/>
      <c r="EL16" s="250"/>
      <c r="EM16" s="250"/>
      <c r="EN16" s="250"/>
      <c r="EO16" s="250"/>
      <c r="EP16" s="250"/>
      <c r="EQ16" s="250"/>
      <c r="ER16" s="250"/>
      <c r="ES16" s="250"/>
      <c r="ET16" s="250"/>
      <c r="EU16" s="250"/>
      <c r="EV16" s="250"/>
      <c r="EW16" s="250"/>
      <c r="EX16" s="250"/>
      <c r="EY16" s="250"/>
      <c r="EZ16" s="250"/>
      <c r="FA16" s="250"/>
      <c r="FB16" s="250"/>
      <c r="FC16" s="250"/>
      <c r="FD16" s="250"/>
      <c r="FE16" s="250"/>
    </row>
    <row r="17" spans="1:161" s="2" customFormat="1" x14ac:dyDescent="0.25">
      <c r="A17" s="243">
        <v>3</v>
      </c>
      <c r="B17" s="243"/>
      <c r="C17" s="243"/>
      <c r="D17" s="243"/>
      <c r="E17" s="243"/>
      <c r="F17" s="243"/>
      <c r="G17" s="243"/>
      <c r="H17" s="244" t="s">
        <v>359</v>
      </c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5">
        <v>0</v>
      </c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50">
        <v>98</v>
      </c>
      <c r="DI17" s="250"/>
      <c r="DJ17" s="250"/>
      <c r="DK17" s="250"/>
      <c r="DL17" s="250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250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0"/>
      <c r="EL17" s="250"/>
      <c r="EM17" s="250"/>
      <c r="EN17" s="250"/>
      <c r="EO17" s="250"/>
      <c r="EP17" s="250"/>
      <c r="EQ17" s="250"/>
      <c r="ER17" s="250"/>
      <c r="ES17" s="250"/>
      <c r="ET17" s="250"/>
      <c r="EU17" s="250"/>
      <c r="EV17" s="250"/>
      <c r="EW17" s="250"/>
      <c r="EX17" s="250"/>
      <c r="EY17" s="250"/>
      <c r="EZ17" s="250"/>
      <c r="FA17" s="250"/>
      <c r="FB17" s="250"/>
      <c r="FC17" s="250"/>
      <c r="FD17" s="250"/>
      <c r="FE17" s="250"/>
    </row>
    <row r="18" spans="1:161" s="2" customFormat="1" x14ac:dyDescent="0.25">
      <c r="A18" s="243">
        <v>4</v>
      </c>
      <c r="B18" s="243"/>
      <c r="C18" s="243"/>
      <c r="D18" s="243"/>
      <c r="E18" s="243"/>
      <c r="F18" s="243"/>
      <c r="G18" s="243"/>
      <c r="H18" s="244" t="s">
        <v>360</v>
      </c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5">
        <v>0</v>
      </c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50">
        <v>98</v>
      </c>
      <c r="DI18" s="250"/>
      <c r="DJ18" s="250"/>
      <c r="DK18" s="250"/>
      <c r="DL18" s="250"/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50"/>
      <c r="EJ18" s="250"/>
      <c r="EK18" s="250"/>
      <c r="EL18" s="250"/>
      <c r="EM18" s="250"/>
      <c r="EN18" s="250"/>
      <c r="EO18" s="250"/>
      <c r="EP18" s="250"/>
      <c r="EQ18" s="250"/>
      <c r="ER18" s="250"/>
      <c r="ES18" s="250"/>
      <c r="ET18" s="250"/>
      <c r="EU18" s="250"/>
      <c r="EV18" s="250"/>
      <c r="EW18" s="250"/>
      <c r="EX18" s="250"/>
      <c r="EY18" s="250"/>
      <c r="EZ18" s="250"/>
      <c r="FA18" s="250"/>
      <c r="FB18" s="250"/>
      <c r="FC18" s="250"/>
      <c r="FD18" s="250"/>
      <c r="FE18" s="250"/>
    </row>
    <row r="19" spans="1:161" s="2" customFormat="1" x14ac:dyDescent="0.25">
      <c r="A19" s="243">
        <v>5</v>
      </c>
      <c r="B19" s="243"/>
      <c r="C19" s="243"/>
      <c r="D19" s="243"/>
      <c r="E19" s="243"/>
      <c r="F19" s="243"/>
      <c r="G19" s="243"/>
      <c r="H19" s="244" t="s">
        <v>361</v>
      </c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5">
        <v>0</v>
      </c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50">
        <v>98</v>
      </c>
      <c r="DI19" s="250"/>
      <c r="DJ19" s="250"/>
      <c r="DK19" s="250"/>
      <c r="DL19" s="250"/>
      <c r="DM19" s="250"/>
      <c r="DN19" s="250"/>
      <c r="DO19" s="250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250"/>
      <c r="EB19" s="250"/>
      <c r="EC19" s="250"/>
      <c r="ED19" s="250"/>
      <c r="EE19" s="250"/>
      <c r="EF19" s="250"/>
      <c r="EG19" s="250"/>
      <c r="EH19" s="250"/>
      <c r="EI19" s="250"/>
      <c r="EJ19" s="250"/>
      <c r="EK19" s="250"/>
      <c r="EL19" s="250"/>
      <c r="EM19" s="250"/>
      <c r="EN19" s="250"/>
      <c r="EO19" s="250"/>
      <c r="EP19" s="250"/>
      <c r="EQ19" s="250"/>
      <c r="ER19" s="250"/>
      <c r="ES19" s="250"/>
      <c r="ET19" s="250"/>
      <c r="EU19" s="250"/>
      <c r="EV19" s="250"/>
      <c r="EW19" s="250"/>
      <c r="EX19" s="250"/>
      <c r="EY19" s="250"/>
      <c r="EZ19" s="250"/>
      <c r="FA19" s="250"/>
      <c r="FB19" s="250"/>
      <c r="FC19" s="250"/>
      <c r="FD19" s="250"/>
      <c r="FE19" s="250"/>
    </row>
    <row r="20" spans="1:161" s="2" customFormat="1" x14ac:dyDescent="0.25">
      <c r="A20" s="243">
        <v>6</v>
      </c>
      <c r="B20" s="243"/>
      <c r="C20" s="243"/>
      <c r="D20" s="243"/>
      <c r="E20" s="243"/>
      <c r="F20" s="243"/>
      <c r="G20" s="243"/>
      <c r="H20" s="244" t="s">
        <v>362</v>
      </c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5">
        <v>0</v>
      </c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50">
        <v>98</v>
      </c>
      <c r="DI20" s="250"/>
      <c r="DJ20" s="250"/>
      <c r="DK20" s="250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0"/>
      <c r="DY20" s="250"/>
      <c r="DZ20" s="250"/>
      <c r="EA20" s="250"/>
      <c r="EB20" s="250"/>
      <c r="EC20" s="250"/>
      <c r="ED20" s="250"/>
      <c r="EE20" s="250"/>
      <c r="EF20" s="250"/>
      <c r="EG20" s="250"/>
      <c r="EH20" s="250"/>
      <c r="EI20" s="250"/>
      <c r="EJ20" s="250"/>
      <c r="EK20" s="250"/>
      <c r="EL20" s="250"/>
      <c r="EM20" s="250"/>
      <c r="EN20" s="250"/>
      <c r="EO20" s="250"/>
      <c r="EP20" s="250"/>
      <c r="EQ20" s="250"/>
      <c r="ER20" s="250"/>
      <c r="ES20" s="250"/>
      <c r="ET20" s="250"/>
      <c r="EU20" s="250"/>
      <c r="EV20" s="250"/>
      <c r="EW20" s="250"/>
      <c r="EX20" s="250"/>
      <c r="EY20" s="250"/>
      <c r="EZ20" s="250"/>
      <c r="FA20" s="250"/>
      <c r="FB20" s="250"/>
      <c r="FC20" s="250"/>
      <c r="FD20" s="250"/>
      <c r="FE20" s="250"/>
    </row>
    <row r="21" spans="1:161" s="2" customFormat="1" x14ac:dyDescent="0.25">
      <c r="A21" s="243">
        <v>7</v>
      </c>
      <c r="B21" s="243"/>
      <c r="C21" s="243"/>
      <c r="D21" s="243"/>
      <c r="E21" s="243"/>
      <c r="F21" s="243"/>
      <c r="G21" s="243"/>
      <c r="H21" s="244" t="s">
        <v>363</v>
      </c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5">
        <v>0</v>
      </c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50">
        <v>98</v>
      </c>
      <c r="DI21" s="250"/>
      <c r="DJ21" s="250"/>
      <c r="DK21" s="250"/>
      <c r="DL21" s="250"/>
      <c r="DM21" s="250"/>
      <c r="DN21" s="250"/>
      <c r="DO21" s="250"/>
      <c r="DP21" s="250"/>
      <c r="DQ21" s="250"/>
      <c r="DR21" s="250"/>
      <c r="DS21" s="250"/>
      <c r="DT21" s="250"/>
      <c r="DU21" s="250"/>
      <c r="DV21" s="250"/>
      <c r="DW21" s="250"/>
      <c r="DX21" s="250"/>
      <c r="DY21" s="250"/>
      <c r="DZ21" s="250"/>
      <c r="EA21" s="250"/>
      <c r="EB21" s="250"/>
      <c r="EC21" s="250"/>
      <c r="ED21" s="250"/>
      <c r="EE21" s="250"/>
      <c r="EF21" s="250"/>
      <c r="EG21" s="250"/>
      <c r="EH21" s="250"/>
      <c r="EI21" s="250"/>
      <c r="EJ21" s="250"/>
      <c r="EK21" s="250"/>
      <c r="EL21" s="250"/>
      <c r="EM21" s="250"/>
      <c r="EN21" s="250"/>
      <c r="EO21" s="250"/>
      <c r="EP21" s="250"/>
      <c r="EQ21" s="250"/>
      <c r="ER21" s="250"/>
      <c r="ES21" s="250"/>
      <c r="ET21" s="250"/>
      <c r="EU21" s="250"/>
      <c r="EV21" s="250"/>
      <c r="EW21" s="250"/>
      <c r="EX21" s="250"/>
      <c r="EY21" s="250"/>
      <c r="EZ21" s="250"/>
      <c r="FA21" s="250"/>
      <c r="FB21" s="250"/>
      <c r="FC21" s="250"/>
      <c r="FD21" s="250"/>
      <c r="FE21" s="250"/>
    </row>
    <row r="22" spans="1:161" s="2" customFormat="1" x14ac:dyDescent="0.25">
      <c r="A22" s="243">
        <v>8</v>
      </c>
      <c r="B22" s="243"/>
      <c r="C22" s="243"/>
      <c r="D22" s="243"/>
      <c r="E22" s="243"/>
      <c r="F22" s="243"/>
      <c r="G22" s="243"/>
      <c r="H22" s="244" t="s">
        <v>364</v>
      </c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5">
        <v>0</v>
      </c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50">
        <v>98</v>
      </c>
      <c r="DI22" s="250"/>
      <c r="DJ22" s="250"/>
      <c r="DK22" s="250"/>
      <c r="DL22" s="250"/>
      <c r="DM22" s="250"/>
      <c r="DN22" s="250"/>
      <c r="DO22" s="250"/>
      <c r="DP22" s="250"/>
      <c r="DQ22" s="250"/>
      <c r="DR22" s="250"/>
      <c r="DS22" s="250"/>
      <c r="DT22" s="250"/>
      <c r="DU22" s="250"/>
      <c r="DV22" s="250"/>
      <c r="DW22" s="250"/>
      <c r="DX22" s="250"/>
      <c r="DY22" s="250"/>
      <c r="DZ22" s="250"/>
      <c r="EA22" s="250"/>
      <c r="EB22" s="250"/>
      <c r="EC22" s="250"/>
      <c r="ED22" s="250"/>
      <c r="EE22" s="250"/>
      <c r="EF22" s="250"/>
      <c r="EG22" s="250"/>
      <c r="EH22" s="250"/>
      <c r="EI22" s="250"/>
      <c r="EJ22" s="250"/>
      <c r="EK22" s="250"/>
      <c r="EL22" s="250"/>
      <c r="EM22" s="250"/>
      <c r="EN22" s="250"/>
      <c r="EO22" s="250"/>
      <c r="EP22" s="250"/>
      <c r="EQ22" s="250"/>
      <c r="ER22" s="250"/>
      <c r="ES22" s="250"/>
      <c r="ET22" s="250"/>
      <c r="EU22" s="250"/>
      <c r="EV22" s="250"/>
      <c r="EW22" s="250"/>
      <c r="EX22" s="250"/>
      <c r="EY22" s="250"/>
      <c r="EZ22" s="250"/>
      <c r="FA22" s="250"/>
      <c r="FB22" s="250"/>
      <c r="FC22" s="250"/>
      <c r="FD22" s="250"/>
      <c r="FE22" s="250"/>
    </row>
    <row r="23" spans="1:161" s="2" customFormat="1" x14ac:dyDescent="0.25">
      <c r="A23" s="243">
        <v>9</v>
      </c>
      <c r="B23" s="243"/>
      <c r="C23" s="243"/>
      <c r="D23" s="243"/>
      <c r="E23" s="243"/>
      <c r="F23" s="243"/>
      <c r="G23" s="243"/>
      <c r="H23" s="244" t="s">
        <v>365</v>
      </c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5">
        <v>0</v>
      </c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50">
        <v>98</v>
      </c>
      <c r="DI23" s="250"/>
      <c r="DJ23" s="250"/>
      <c r="DK23" s="250"/>
      <c r="DL23" s="250"/>
      <c r="DM23" s="250"/>
      <c r="DN23" s="250"/>
      <c r="DO23" s="250"/>
      <c r="DP23" s="250"/>
      <c r="DQ23" s="250"/>
      <c r="DR23" s="250"/>
      <c r="DS23" s="250"/>
      <c r="DT23" s="250"/>
      <c r="DU23" s="250"/>
      <c r="DV23" s="250"/>
      <c r="DW23" s="250"/>
      <c r="DX23" s="250"/>
      <c r="DY23" s="250"/>
      <c r="DZ23" s="250"/>
      <c r="EA23" s="250"/>
      <c r="EB23" s="250"/>
      <c r="EC23" s="250"/>
      <c r="ED23" s="250"/>
      <c r="EE23" s="250"/>
      <c r="EF23" s="250"/>
      <c r="EG23" s="250"/>
      <c r="EH23" s="250"/>
      <c r="EI23" s="250"/>
      <c r="EJ23" s="250"/>
      <c r="EK23" s="250"/>
      <c r="EL23" s="250"/>
      <c r="EM23" s="250"/>
      <c r="EN23" s="250"/>
      <c r="EO23" s="250"/>
      <c r="EP23" s="250"/>
      <c r="EQ23" s="250"/>
      <c r="ER23" s="250"/>
      <c r="ES23" s="250"/>
      <c r="ET23" s="250"/>
      <c r="EU23" s="250"/>
      <c r="EV23" s="250"/>
      <c r="EW23" s="250"/>
      <c r="EX23" s="250"/>
      <c r="EY23" s="250"/>
      <c r="EZ23" s="250"/>
      <c r="FA23" s="250"/>
      <c r="FB23" s="250"/>
      <c r="FC23" s="250"/>
      <c r="FD23" s="250"/>
      <c r="FE23" s="250"/>
    </row>
    <row r="24" spans="1:161" s="2" customFormat="1" x14ac:dyDescent="0.25">
      <c r="A24" s="247">
        <v>10</v>
      </c>
      <c r="B24" s="248"/>
      <c r="C24" s="248"/>
      <c r="D24" s="248"/>
      <c r="E24" s="248"/>
      <c r="F24" s="248"/>
      <c r="G24" s="249"/>
      <c r="H24" s="244" t="s">
        <v>366</v>
      </c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5">
        <v>0</v>
      </c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  <c r="DE24" s="245"/>
      <c r="DF24" s="245"/>
      <c r="DG24" s="245"/>
      <c r="DH24" s="250">
        <v>98</v>
      </c>
      <c r="DI24" s="250"/>
      <c r="DJ24" s="250"/>
      <c r="DK24" s="250"/>
      <c r="DL24" s="250"/>
      <c r="DM24" s="250"/>
      <c r="DN24" s="250"/>
      <c r="DO24" s="250"/>
      <c r="DP24" s="250"/>
      <c r="DQ24" s="250"/>
      <c r="DR24" s="250"/>
      <c r="DS24" s="250"/>
      <c r="DT24" s="250"/>
      <c r="DU24" s="250"/>
      <c r="DV24" s="250"/>
      <c r="DW24" s="250"/>
      <c r="DX24" s="250"/>
      <c r="DY24" s="250"/>
      <c r="DZ24" s="250"/>
      <c r="EA24" s="250"/>
      <c r="EB24" s="250"/>
      <c r="EC24" s="250"/>
      <c r="ED24" s="250"/>
      <c r="EE24" s="250"/>
      <c r="EF24" s="250"/>
      <c r="EG24" s="250"/>
      <c r="EH24" s="250"/>
      <c r="EI24" s="250"/>
      <c r="EJ24" s="250"/>
      <c r="EK24" s="250"/>
      <c r="EL24" s="250"/>
      <c r="EM24" s="250"/>
      <c r="EN24" s="250"/>
      <c r="EO24" s="250"/>
      <c r="EP24" s="250"/>
      <c r="EQ24" s="250"/>
      <c r="ER24" s="250"/>
      <c r="ES24" s="250"/>
      <c r="ET24" s="250"/>
      <c r="EU24" s="250"/>
      <c r="EV24" s="250"/>
      <c r="EW24" s="250"/>
      <c r="EX24" s="250"/>
      <c r="EY24" s="250"/>
      <c r="EZ24" s="250"/>
      <c r="FA24" s="250"/>
      <c r="FB24" s="250"/>
      <c r="FC24" s="250"/>
      <c r="FD24" s="250"/>
      <c r="FE24" s="250"/>
    </row>
    <row r="25" spans="1:161" s="2" customFormat="1" x14ac:dyDescent="0.25">
      <c r="A25" s="247">
        <v>11</v>
      </c>
      <c r="B25" s="248"/>
      <c r="C25" s="248"/>
      <c r="D25" s="248"/>
      <c r="E25" s="248"/>
      <c r="F25" s="248"/>
      <c r="G25" s="249"/>
      <c r="H25" s="244" t="s">
        <v>367</v>
      </c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5">
        <v>0</v>
      </c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50">
        <v>98</v>
      </c>
      <c r="DI25" s="250"/>
      <c r="DJ25" s="250"/>
      <c r="DK25" s="250"/>
      <c r="DL25" s="250"/>
      <c r="DM25" s="250"/>
      <c r="DN25" s="250"/>
      <c r="DO25" s="250"/>
      <c r="DP25" s="250"/>
      <c r="DQ25" s="250"/>
      <c r="DR25" s="250"/>
      <c r="DS25" s="250"/>
      <c r="DT25" s="250"/>
      <c r="DU25" s="250"/>
      <c r="DV25" s="250"/>
      <c r="DW25" s="250"/>
      <c r="DX25" s="250"/>
      <c r="DY25" s="250"/>
      <c r="DZ25" s="250"/>
      <c r="EA25" s="250"/>
      <c r="EB25" s="250"/>
      <c r="EC25" s="250"/>
      <c r="ED25" s="250"/>
      <c r="EE25" s="250"/>
      <c r="EF25" s="250"/>
      <c r="EG25" s="250"/>
      <c r="EH25" s="250"/>
      <c r="EI25" s="250"/>
      <c r="EJ25" s="250"/>
      <c r="EK25" s="250"/>
      <c r="EL25" s="250"/>
      <c r="EM25" s="250"/>
      <c r="EN25" s="250"/>
      <c r="EO25" s="250"/>
      <c r="EP25" s="250"/>
      <c r="EQ25" s="250"/>
      <c r="ER25" s="250"/>
      <c r="ES25" s="250"/>
      <c r="ET25" s="250"/>
      <c r="EU25" s="250"/>
      <c r="EV25" s="250"/>
      <c r="EW25" s="250"/>
      <c r="EX25" s="250"/>
      <c r="EY25" s="250"/>
      <c r="EZ25" s="250"/>
      <c r="FA25" s="250"/>
      <c r="FB25" s="250"/>
      <c r="FC25" s="250"/>
      <c r="FD25" s="250"/>
      <c r="FE25" s="250"/>
    </row>
    <row r="26" spans="1:161" s="2" customFormat="1" x14ac:dyDescent="0.25">
      <c r="A26" s="247">
        <v>12</v>
      </c>
      <c r="B26" s="248"/>
      <c r="C26" s="248"/>
      <c r="D26" s="248"/>
      <c r="E26" s="248"/>
      <c r="F26" s="248"/>
      <c r="G26" s="249"/>
      <c r="H26" s="244" t="s">
        <v>368</v>
      </c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5">
        <v>0</v>
      </c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  <c r="DE26" s="245"/>
      <c r="DF26" s="245"/>
      <c r="DG26" s="245"/>
      <c r="DH26" s="250">
        <v>98</v>
      </c>
      <c r="DI26" s="250"/>
      <c r="DJ26" s="250"/>
      <c r="DK26" s="250"/>
      <c r="DL26" s="250"/>
      <c r="DM26" s="250"/>
      <c r="DN26" s="250"/>
      <c r="DO26" s="250"/>
      <c r="DP26" s="250"/>
      <c r="DQ26" s="250"/>
      <c r="DR26" s="250"/>
      <c r="DS26" s="250"/>
      <c r="DT26" s="250"/>
      <c r="DU26" s="250"/>
      <c r="DV26" s="250"/>
      <c r="DW26" s="250"/>
      <c r="DX26" s="250"/>
      <c r="DY26" s="250"/>
      <c r="DZ26" s="250"/>
      <c r="EA26" s="250"/>
      <c r="EB26" s="250"/>
      <c r="EC26" s="250"/>
      <c r="ED26" s="250"/>
      <c r="EE26" s="250"/>
      <c r="EF26" s="250"/>
      <c r="EG26" s="250"/>
      <c r="EH26" s="250"/>
      <c r="EI26" s="250"/>
      <c r="EJ26" s="250"/>
      <c r="EK26" s="250"/>
      <c r="EL26" s="250"/>
      <c r="EM26" s="250"/>
      <c r="EN26" s="250"/>
      <c r="EO26" s="250"/>
      <c r="EP26" s="250"/>
      <c r="EQ26" s="250"/>
      <c r="ER26" s="250"/>
      <c r="ES26" s="250"/>
      <c r="ET26" s="250"/>
      <c r="EU26" s="250"/>
      <c r="EV26" s="250"/>
      <c r="EW26" s="250"/>
      <c r="EX26" s="250"/>
      <c r="EY26" s="250"/>
      <c r="EZ26" s="250"/>
      <c r="FA26" s="250"/>
      <c r="FB26" s="250"/>
      <c r="FC26" s="250"/>
      <c r="FD26" s="250"/>
      <c r="FE26" s="250"/>
    </row>
    <row r="27" spans="1:161" s="2" customFormat="1" x14ac:dyDescent="0.25"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</row>
    <row r="28" spans="1:161" s="2" customFormat="1" ht="13.5" customHeight="1" x14ac:dyDescent="0.25">
      <c r="L28" s="251" t="s">
        <v>354</v>
      </c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X28" s="251" t="s">
        <v>355</v>
      </c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  <c r="DC28" s="251"/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  <c r="DR28" s="251"/>
      <c r="DS28" s="251"/>
      <c r="DT28" s="251"/>
      <c r="DU28" s="251"/>
      <c r="DV28" s="251"/>
      <c r="DW28" s="251"/>
      <c r="DX28" s="3"/>
      <c r="DY28" s="251"/>
      <c r="DZ28" s="251"/>
      <c r="EA28" s="251"/>
      <c r="EB28" s="251"/>
      <c r="EC28" s="251"/>
      <c r="ED28" s="251"/>
      <c r="EE28" s="251"/>
      <c r="EF28" s="251"/>
      <c r="EG28" s="251"/>
      <c r="EH28" s="251"/>
      <c r="EI28" s="251"/>
      <c r="EJ28" s="251"/>
      <c r="EK28" s="251"/>
      <c r="EL28" s="251"/>
      <c r="EM28" s="251"/>
      <c r="EN28" s="251"/>
      <c r="EO28" s="251"/>
      <c r="EP28" s="251"/>
      <c r="EQ28" s="251"/>
      <c r="ER28" s="251"/>
      <c r="ES28" s="251"/>
      <c r="ET28" s="251"/>
    </row>
    <row r="29" spans="1:161" s="2" customFormat="1" ht="13.5" customHeight="1" x14ac:dyDescent="0.25">
      <c r="L29" s="246" t="s">
        <v>87</v>
      </c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6"/>
      <c r="BS29" s="246"/>
      <c r="BT29" s="246"/>
      <c r="BU29" s="246"/>
      <c r="BV29" s="246"/>
      <c r="BW29" s="6"/>
      <c r="BX29" s="246" t="s">
        <v>88</v>
      </c>
      <c r="BY29" s="246"/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  <c r="DV29" s="246"/>
      <c r="DW29" s="246"/>
      <c r="DX29" s="6"/>
      <c r="DY29" s="246" t="s">
        <v>89</v>
      </c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  <c r="EL29" s="246"/>
      <c r="EM29" s="246"/>
      <c r="EN29" s="246"/>
      <c r="EO29" s="246"/>
      <c r="EP29" s="246"/>
      <c r="EQ29" s="246"/>
      <c r="ER29" s="246"/>
      <c r="ES29" s="246"/>
      <c r="ET29" s="246"/>
    </row>
    <row r="30" spans="1:161" s="2" customFormat="1" x14ac:dyDescent="0.25"/>
    <row r="31" spans="1:161" s="2" customFormat="1" x14ac:dyDescent="0.25"/>
    <row r="32" spans="1:161" s="1" customFormat="1" ht="12" x14ac:dyDescent="0.2"/>
    <row r="33" spans="1:22" s="2" customForma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s="2" customFormat="1" ht="15.75" customHeight="1" x14ac:dyDescent="0.25">
      <c r="F34" s="1" t="s">
        <v>90</v>
      </c>
    </row>
  </sheetData>
  <mergeCells count="65">
    <mergeCell ref="A24:G24"/>
    <mergeCell ref="H24:BI24"/>
    <mergeCell ref="BJ24:DG24"/>
    <mergeCell ref="DH24:FE24"/>
    <mergeCell ref="A23:G23"/>
    <mergeCell ref="H23:BI23"/>
    <mergeCell ref="BJ23:DG23"/>
    <mergeCell ref="DH23:FE23"/>
    <mergeCell ref="A14:G14"/>
    <mergeCell ref="H14:BI14"/>
    <mergeCell ref="BJ14:DG14"/>
    <mergeCell ref="DH14:FE14"/>
    <mergeCell ref="BJ19:DG19"/>
    <mergeCell ref="DH19:FE19"/>
    <mergeCell ref="A15:G15"/>
    <mergeCell ref="H15:BI15"/>
    <mergeCell ref="BJ15:DG15"/>
    <mergeCell ref="DH15:FE15"/>
    <mergeCell ref="A16:G16"/>
    <mergeCell ref="H16:BI16"/>
    <mergeCell ref="BJ16:DG16"/>
    <mergeCell ref="A18:G18"/>
    <mergeCell ref="H18:BI18"/>
    <mergeCell ref="A9:FE9"/>
    <mergeCell ref="A10:FE10"/>
    <mergeCell ref="A13:G13"/>
    <mergeCell ref="H13:BI13"/>
    <mergeCell ref="BJ13:DG13"/>
    <mergeCell ref="DH13:FE13"/>
    <mergeCell ref="A11:FE11"/>
    <mergeCell ref="DH20:FE20"/>
    <mergeCell ref="A19:G19"/>
    <mergeCell ref="H19:BI19"/>
    <mergeCell ref="DH16:FE16"/>
    <mergeCell ref="BJ22:DG22"/>
    <mergeCell ref="DH22:FE22"/>
    <mergeCell ref="BJ18:DG18"/>
    <mergeCell ref="DH18:FE18"/>
    <mergeCell ref="BJ21:DG21"/>
    <mergeCell ref="DH21:FE21"/>
    <mergeCell ref="A17:G17"/>
    <mergeCell ref="H17:BI17"/>
    <mergeCell ref="BJ17:DG17"/>
    <mergeCell ref="DH17:FE17"/>
    <mergeCell ref="A21:G21"/>
    <mergeCell ref="H21:BI21"/>
    <mergeCell ref="L29:BV29"/>
    <mergeCell ref="BX29:DW29"/>
    <mergeCell ref="DY29:ET29"/>
    <mergeCell ref="A25:G25"/>
    <mergeCell ref="H25:BI25"/>
    <mergeCell ref="BJ25:DG25"/>
    <mergeCell ref="DH25:FE25"/>
    <mergeCell ref="A26:G26"/>
    <mergeCell ref="H26:BI26"/>
    <mergeCell ref="BJ26:DG26"/>
    <mergeCell ref="DH26:FE26"/>
    <mergeCell ref="L28:BV28"/>
    <mergeCell ref="BX28:DW28"/>
    <mergeCell ref="DY28:ET28"/>
    <mergeCell ref="A22:G22"/>
    <mergeCell ref="H22:BI22"/>
    <mergeCell ref="A20:G20"/>
    <mergeCell ref="H20:BI20"/>
    <mergeCell ref="BJ20:DG20"/>
  </mergeCells>
  <printOptions horizontalCentered="1"/>
  <pageMargins left="0.59055118110236227" right="0.15748031496062992" top="0.98425196850393704" bottom="0.39370078740157483" header="0.23622047244094491" footer="0.19685039370078741"/>
  <pageSetup paperSize="9" scale="7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X14"/>
  <sheetViews>
    <sheetView view="pageBreakPreview" workbookViewId="0">
      <selection activeCell="CV7" sqref="CV7:DW8"/>
    </sheetView>
  </sheetViews>
  <sheetFormatPr defaultColWidth="0.75" defaultRowHeight="15" x14ac:dyDescent="0.25"/>
  <cols>
    <col min="1" max="38" width="0.75" style="29"/>
    <col min="39" max="39" width="1.125" style="29" customWidth="1"/>
    <col min="40" max="46" width="0.75" style="29"/>
    <col min="47" max="47" width="3.5" style="29" customWidth="1"/>
    <col min="48" max="16384" width="0.75" style="29"/>
  </cols>
  <sheetData>
    <row r="1" spans="1:128" s="9" customFormat="1" x14ac:dyDescent="0.25">
      <c r="DX1" s="10"/>
    </row>
    <row r="2" spans="1:128" s="9" customFormat="1" x14ac:dyDescent="0.25">
      <c r="DX2" s="10"/>
    </row>
    <row r="3" spans="1:128" s="11" customFormat="1" ht="15.75" x14ac:dyDescent="0.25">
      <c r="A3" s="266" t="s">
        <v>473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</row>
    <row r="4" spans="1:128" s="9" customForma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AA4" s="267" t="str">
        <f>'1.1'!A10</f>
        <v xml:space="preserve">ООО "Энергоресурс" </v>
      </c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</row>
    <row r="5" spans="1:128" s="14" customFormat="1" ht="12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AA5" s="268" t="s">
        <v>93</v>
      </c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</row>
    <row r="6" spans="1:128" s="9" customFormat="1" ht="13.5" customHeight="1" x14ac:dyDescent="0.25"/>
    <row r="7" spans="1:128" s="9" customFormat="1" x14ac:dyDescent="0.25">
      <c r="A7" s="15"/>
      <c r="B7" s="16" t="s">
        <v>94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260" t="s">
        <v>212</v>
      </c>
      <c r="AO7" s="260"/>
      <c r="AP7" s="260"/>
      <c r="AQ7" s="260"/>
      <c r="AR7" s="260"/>
      <c r="AS7" s="260"/>
      <c r="AT7" s="260"/>
      <c r="AU7" s="260"/>
      <c r="AV7" s="16" t="s">
        <v>95</v>
      </c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7"/>
      <c r="CU7" s="18"/>
      <c r="CV7" s="261">
        <f>'1.1'!DH26</f>
        <v>98</v>
      </c>
      <c r="CW7" s="261"/>
      <c r="CX7" s="261"/>
      <c r="CY7" s="261"/>
      <c r="CZ7" s="261"/>
      <c r="DA7" s="261"/>
      <c r="DB7" s="261"/>
      <c r="DC7" s="261"/>
      <c r="DD7" s="261"/>
      <c r="DE7" s="261"/>
      <c r="DF7" s="261"/>
      <c r="DG7" s="261"/>
      <c r="DH7" s="261"/>
      <c r="DI7" s="261"/>
      <c r="DJ7" s="261"/>
      <c r="DK7" s="261"/>
      <c r="DL7" s="261"/>
      <c r="DM7" s="261"/>
      <c r="DN7" s="261"/>
      <c r="DO7" s="261"/>
      <c r="DP7" s="261"/>
      <c r="DQ7" s="261"/>
      <c r="DR7" s="261"/>
      <c r="DS7" s="261"/>
      <c r="DT7" s="261"/>
      <c r="DU7" s="261"/>
      <c r="DV7" s="261"/>
      <c r="DW7" s="261"/>
      <c r="DX7" s="19"/>
    </row>
    <row r="8" spans="1:128" s="9" customForma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2"/>
      <c r="CU8" s="23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4"/>
    </row>
    <row r="9" spans="1:128" s="9" customFormat="1" ht="16.5" x14ac:dyDescent="0.25">
      <c r="A9" s="25"/>
      <c r="B9" s="26" t="s">
        <v>96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8"/>
      <c r="CU9" s="25"/>
      <c r="CV9" s="263">
        <f>SUM('1.1'!BJ15:DG26)</f>
        <v>0</v>
      </c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8"/>
    </row>
    <row r="10" spans="1:128" s="9" customFormat="1" ht="16.5" x14ac:dyDescent="0.25">
      <c r="A10" s="25"/>
      <c r="B10" s="26" t="s">
        <v>97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8"/>
      <c r="CU10" s="25"/>
      <c r="CV10" s="265">
        <f>CV9/CV7</f>
        <v>0</v>
      </c>
      <c r="CW10" s="265"/>
      <c r="CX10" s="265"/>
      <c r="CY10" s="265"/>
      <c r="CZ10" s="265"/>
      <c r="DA10" s="265"/>
      <c r="DB10" s="265"/>
      <c r="DC10" s="265"/>
      <c r="DD10" s="265"/>
      <c r="DE10" s="265"/>
      <c r="DF10" s="265"/>
      <c r="DG10" s="265"/>
      <c r="DH10" s="265"/>
      <c r="DI10" s="265"/>
      <c r="DJ10" s="265"/>
      <c r="DK10" s="265"/>
      <c r="DL10" s="265"/>
      <c r="DM10" s="265"/>
      <c r="DN10" s="265"/>
      <c r="DO10" s="265"/>
      <c r="DP10" s="265"/>
      <c r="DQ10" s="265"/>
      <c r="DR10" s="265"/>
      <c r="DS10" s="265"/>
      <c r="DT10" s="265"/>
      <c r="DU10" s="265"/>
      <c r="DV10" s="265"/>
      <c r="DW10" s="265"/>
      <c r="DX10" s="28"/>
    </row>
    <row r="11" spans="1:128" x14ac:dyDescent="0.25"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</row>
    <row r="12" spans="1:128" x14ac:dyDescent="0.25">
      <c r="A12" s="267" t="str">
        <f>'1.1'!L28</f>
        <v>Генеральный директор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D12" s="267" t="str">
        <f>'1.1'!BX28</f>
        <v>Воронин В.Ю.</v>
      </c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</row>
    <row r="13" spans="1:128" x14ac:dyDescent="0.25">
      <c r="A13" s="259" t="s">
        <v>87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D13" s="259" t="s">
        <v>88</v>
      </c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C13" s="259" t="s">
        <v>89</v>
      </c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  <c r="DN13" s="259"/>
      <c r="DO13" s="259"/>
      <c r="DP13" s="259"/>
      <c r="DQ13" s="259"/>
      <c r="DR13" s="259"/>
      <c r="DS13" s="259"/>
      <c r="DT13" s="259"/>
      <c r="DU13" s="259"/>
      <c r="DV13" s="259"/>
      <c r="DW13" s="259"/>
      <c r="DX13" s="259"/>
    </row>
    <row r="14" spans="1:128" ht="3" customHeight="1" x14ac:dyDescent="0.25"/>
  </sheetData>
  <mergeCells count="13">
    <mergeCell ref="A3:DX3"/>
    <mergeCell ref="AA4:CX4"/>
    <mergeCell ref="AA5:CX5"/>
    <mergeCell ref="A12:BB12"/>
    <mergeCell ref="BD12:DA12"/>
    <mergeCell ref="DC12:DX12"/>
    <mergeCell ref="A13:BB13"/>
    <mergeCell ref="BD13:DA13"/>
    <mergeCell ref="DC13:DX13"/>
    <mergeCell ref="AN7:AU7"/>
    <mergeCell ref="CV7:DW8"/>
    <mergeCell ref="CV9:DW9"/>
    <mergeCell ref="CV10:DW10"/>
  </mergeCells>
  <phoneticPr fontId="2" type="noConversion"/>
  <pageMargins left="1.5748031496062993" right="0.59055118110236227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Z16"/>
  <sheetViews>
    <sheetView view="pageBreakPreview" workbookViewId="0">
      <selection activeCell="BF7" sqref="BF7:CZ8"/>
    </sheetView>
  </sheetViews>
  <sheetFormatPr defaultColWidth="0.75" defaultRowHeight="15" x14ac:dyDescent="0.25"/>
  <cols>
    <col min="1" max="16384" width="0.75" style="79"/>
  </cols>
  <sheetData>
    <row r="1" spans="1:104" s="74" customFormat="1" ht="15.75" x14ac:dyDescent="0.25"/>
    <row r="2" spans="1:104" s="74" customFormat="1" ht="46.5" customHeight="1" x14ac:dyDescent="0.25">
      <c r="A2" s="279" t="s">
        <v>234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</row>
    <row r="3" spans="1:104" ht="15.75" x14ac:dyDescent="0.25">
      <c r="F3" s="280" t="str">
        <f>'1.1'!A10</f>
        <v xml:space="preserve">ООО "Энергоресурс" </v>
      </c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</row>
    <row r="4" spans="1:104" s="81" customFormat="1" ht="15" customHeight="1" x14ac:dyDescent="0.2">
      <c r="F4" s="281" t="s">
        <v>235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281"/>
      <c r="CL4" s="281"/>
      <c r="CM4" s="281"/>
      <c r="CN4" s="281"/>
      <c r="CO4" s="281"/>
      <c r="CP4" s="281"/>
      <c r="CQ4" s="281"/>
      <c r="CR4" s="281"/>
      <c r="CS4" s="281"/>
      <c r="CT4" s="281"/>
      <c r="CU4" s="281"/>
    </row>
    <row r="6" spans="1:104" s="83" customFormat="1" ht="31.5" customHeight="1" x14ac:dyDescent="0.2">
      <c r="A6" s="282" t="s">
        <v>109</v>
      </c>
      <c r="B6" s="283"/>
      <c r="C6" s="283"/>
      <c r="D6" s="283"/>
      <c r="E6" s="283"/>
      <c r="F6" s="283"/>
      <c r="G6" s="283"/>
      <c r="H6" s="284" t="s">
        <v>186</v>
      </c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6"/>
      <c r="BF6" s="284" t="s">
        <v>187</v>
      </c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5"/>
      <c r="CP6" s="285"/>
      <c r="CQ6" s="285"/>
      <c r="CR6" s="285"/>
      <c r="CS6" s="285"/>
      <c r="CT6" s="285"/>
      <c r="CU6" s="285"/>
      <c r="CV6" s="285"/>
      <c r="CW6" s="285"/>
      <c r="CX6" s="285"/>
      <c r="CY6" s="285"/>
      <c r="CZ6" s="286"/>
    </row>
    <row r="7" spans="1:104" s="78" customFormat="1" ht="31.5" customHeight="1" x14ac:dyDescent="0.2">
      <c r="A7" s="293" t="s">
        <v>180</v>
      </c>
      <c r="B7" s="294"/>
      <c r="C7" s="294"/>
      <c r="D7" s="294"/>
      <c r="E7" s="294"/>
      <c r="F7" s="294"/>
      <c r="G7" s="295"/>
      <c r="H7" s="269"/>
      <c r="I7" s="271" t="s">
        <v>236</v>
      </c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2"/>
      <c r="BF7" s="287">
        <f>'1.2'!CV7</f>
        <v>98</v>
      </c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9"/>
    </row>
    <row r="8" spans="1:104" s="78" customFormat="1" ht="28.5" customHeight="1" x14ac:dyDescent="0.2">
      <c r="A8" s="296"/>
      <c r="B8" s="297"/>
      <c r="C8" s="297"/>
      <c r="D8" s="297"/>
      <c r="E8" s="297"/>
      <c r="F8" s="297"/>
      <c r="G8" s="298"/>
      <c r="H8" s="270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4"/>
      <c r="BF8" s="290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2"/>
    </row>
    <row r="9" spans="1:104" s="78" customFormat="1" ht="75.75" customHeight="1" x14ac:dyDescent="0.2">
      <c r="A9" s="293" t="s">
        <v>189</v>
      </c>
      <c r="B9" s="294"/>
      <c r="C9" s="294"/>
      <c r="D9" s="294"/>
      <c r="E9" s="294"/>
      <c r="F9" s="294"/>
      <c r="G9" s="295"/>
      <c r="H9" s="269"/>
      <c r="I9" s="271" t="s">
        <v>237</v>
      </c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2"/>
      <c r="BF9" s="275" t="s">
        <v>238</v>
      </c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7"/>
    </row>
    <row r="10" spans="1:104" s="78" customFormat="1" x14ac:dyDescent="0.2">
      <c r="A10" s="296"/>
      <c r="B10" s="297"/>
      <c r="C10" s="297"/>
      <c r="D10" s="297"/>
      <c r="E10" s="297"/>
      <c r="F10" s="297"/>
      <c r="G10" s="298"/>
      <c r="H10" s="270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4"/>
      <c r="BF10" s="278">
        <f>0/BF7</f>
        <v>0</v>
      </c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</row>
    <row r="11" spans="1:104" s="78" customFormat="1" ht="61.5" customHeight="1" x14ac:dyDescent="0.2">
      <c r="A11" s="293" t="s">
        <v>190</v>
      </c>
      <c r="B11" s="294"/>
      <c r="C11" s="294"/>
      <c r="D11" s="294"/>
      <c r="E11" s="294"/>
      <c r="F11" s="294"/>
      <c r="G11" s="295"/>
      <c r="H11" s="269"/>
      <c r="I11" s="271" t="s">
        <v>239</v>
      </c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2"/>
      <c r="BF11" s="275" t="s">
        <v>240</v>
      </c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7"/>
    </row>
    <row r="12" spans="1:104" s="78" customFormat="1" x14ac:dyDescent="0.2">
      <c r="A12" s="296"/>
      <c r="B12" s="297"/>
      <c r="C12" s="297"/>
      <c r="D12" s="297"/>
      <c r="E12" s="297"/>
      <c r="F12" s="297"/>
      <c r="G12" s="298"/>
      <c r="H12" s="270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4"/>
      <c r="BF12" s="299">
        <f>0/BF7</f>
        <v>0</v>
      </c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</row>
    <row r="14" spans="1:104" s="74" customFormat="1" ht="15.75" x14ac:dyDescent="0.25">
      <c r="A14" s="300" t="str">
        <f>'1.1'!L28</f>
        <v>Генеральный директор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280" t="str">
        <f>'1.1'!BX28</f>
        <v>Воронин В.Ю.</v>
      </c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0"/>
      <c r="CY14" s="280"/>
      <c r="CZ14" s="280"/>
    </row>
    <row r="15" spans="1:104" s="77" customFormat="1" ht="13.5" customHeight="1" x14ac:dyDescent="0.2">
      <c r="A15" s="281" t="s">
        <v>176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 t="s">
        <v>177</v>
      </c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 t="s">
        <v>178</v>
      </c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</row>
    <row r="16" spans="1:104" ht="3" customHeight="1" x14ac:dyDescent="0.25"/>
  </sheetData>
  <mergeCells count="26">
    <mergeCell ref="A15:AK15"/>
    <mergeCell ref="AL15:BV15"/>
    <mergeCell ref="BW15:CZ15"/>
    <mergeCell ref="BF7:CZ8"/>
    <mergeCell ref="A11:G12"/>
    <mergeCell ref="H11:H12"/>
    <mergeCell ref="I11:BE12"/>
    <mergeCell ref="BF11:CZ11"/>
    <mergeCell ref="BF12:CZ12"/>
    <mergeCell ref="A14:AK14"/>
    <mergeCell ref="AL14:BV14"/>
    <mergeCell ref="BW14:CZ14"/>
    <mergeCell ref="A7:G8"/>
    <mergeCell ref="H7:H8"/>
    <mergeCell ref="I7:BE8"/>
    <mergeCell ref="A9:G10"/>
    <mergeCell ref="H9:H10"/>
    <mergeCell ref="I9:BE10"/>
    <mergeCell ref="BF9:CZ9"/>
    <mergeCell ref="BF10:CZ10"/>
    <mergeCell ref="A2:CZ2"/>
    <mergeCell ref="F3:CU3"/>
    <mergeCell ref="F4:CU4"/>
    <mergeCell ref="A6:G6"/>
    <mergeCell ref="H6:BE6"/>
    <mergeCell ref="BF6:CZ6"/>
  </mergeCells>
  <pageMargins left="0.78740157480314965" right="0.59055118110236227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CW23"/>
  <sheetViews>
    <sheetView view="pageBreakPreview" workbookViewId="0">
      <selection activeCell="AG21" sqref="AG21"/>
    </sheetView>
  </sheetViews>
  <sheetFormatPr defaultColWidth="0.75" defaultRowHeight="15" x14ac:dyDescent="0.25"/>
  <cols>
    <col min="1" max="16384" width="0.75" style="220"/>
  </cols>
  <sheetData>
    <row r="2" spans="1:101" ht="12.75" customHeight="1" x14ac:dyDescent="0.25"/>
    <row r="3" spans="1:101" s="221" customFormat="1" ht="76.5" customHeight="1" x14ac:dyDescent="0.25">
      <c r="A3" s="317" t="s">
        <v>241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</row>
    <row r="4" spans="1:101" s="222" customFormat="1" x14ac:dyDescent="0.25">
      <c r="A4" s="318" t="str">
        <f>'1.1'!A10</f>
        <v xml:space="preserve">ООО "Энергоресурс" 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</row>
    <row r="5" spans="1:101" s="223" customFormat="1" ht="12.75" customHeight="1" x14ac:dyDescent="0.2">
      <c r="A5" s="306" t="s">
        <v>93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6"/>
      <c r="BG5" s="306"/>
      <c r="BH5" s="306"/>
      <c r="BI5" s="306"/>
      <c r="BJ5" s="306"/>
      <c r="BK5" s="306"/>
      <c r="BL5" s="306"/>
      <c r="BM5" s="306"/>
      <c r="BN5" s="306"/>
      <c r="BO5" s="306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6"/>
      <c r="CD5" s="306"/>
      <c r="CE5" s="306"/>
      <c r="CF5" s="306"/>
      <c r="CG5" s="306"/>
      <c r="CH5" s="306"/>
      <c r="CI5" s="306"/>
      <c r="CJ5" s="306"/>
      <c r="CK5" s="306"/>
      <c r="CL5" s="306"/>
      <c r="CM5" s="306"/>
      <c r="CN5" s="306"/>
      <c r="CO5" s="306"/>
      <c r="CP5" s="306"/>
      <c r="CQ5" s="306"/>
      <c r="CR5" s="306"/>
      <c r="CS5" s="306"/>
      <c r="CT5" s="306"/>
      <c r="CU5" s="306"/>
      <c r="CV5" s="306"/>
      <c r="CW5" s="306"/>
    </row>
    <row r="6" spans="1:101" s="222" customFormat="1" ht="13.5" customHeight="1" x14ac:dyDescent="0.25"/>
    <row r="7" spans="1:101" s="222" customFormat="1" ht="50.25" customHeight="1" x14ac:dyDescent="0.25">
      <c r="A7" s="301" t="s">
        <v>99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3"/>
      <c r="AB7" s="301" t="s">
        <v>466</v>
      </c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3"/>
      <c r="BF7" s="304" t="s">
        <v>100</v>
      </c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304"/>
      <c r="CE7" s="304"/>
      <c r="CF7" s="304"/>
      <c r="CG7" s="304"/>
      <c r="CH7" s="305"/>
      <c r="CI7" s="328" t="s">
        <v>207</v>
      </c>
      <c r="CJ7" s="329"/>
      <c r="CK7" s="329"/>
      <c r="CL7" s="329"/>
      <c r="CM7" s="329"/>
      <c r="CN7" s="329"/>
      <c r="CO7" s="329"/>
      <c r="CP7" s="329"/>
      <c r="CQ7" s="329"/>
      <c r="CR7" s="329"/>
      <c r="CS7" s="329"/>
      <c r="CT7" s="329"/>
      <c r="CU7" s="329"/>
      <c r="CV7" s="329"/>
      <c r="CW7" s="329"/>
    </row>
    <row r="8" spans="1:101" s="222" customFormat="1" ht="15" customHeight="1" x14ac:dyDescent="0.25">
      <c r="A8" s="224"/>
      <c r="B8" s="308" t="s">
        <v>467</v>
      </c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9"/>
      <c r="AB8" s="225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9"/>
      <c r="BF8" s="225"/>
      <c r="BG8" s="324" t="s">
        <v>371</v>
      </c>
      <c r="BH8" s="324"/>
      <c r="BI8" s="324"/>
      <c r="BJ8" s="324"/>
      <c r="BK8" s="324"/>
      <c r="BL8" s="324"/>
      <c r="BM8" s="324"/>
      <c r="BN8" s="324"/>
      <c r="BO8" s="324"/>
      <c r="BP8" s="324"/>
      <c r="BQ8" s="324"/>
      <c r="BR8" s="324"/>
      <c r="BS8" s="324"/>
      <c r="BT8" s="324"/>
      <c r="BU8" s="324"/>
      <c r="BV8" s="324"/>
      <c r="BW8" s="324"/>
      <c r="BX8" s="324"/>
      <c r="BY8" s="324"/>
      <c r="BZ8" s="324"/>
      <c r="CA8" s="324"/>
      <c r="CB8" s="324"/>
      <c r="CC8" s="324"/>
      <c r="CD8" s="324"/>
      <c r="CE8" s="324"/>
      <c r="CF8" s="324"/>
      <c r="CG8" s="324"/>
      <c r="CH8" s="325"/>
      <c r="CI8" s="224"/>
      <c r="CJ8" s="226"/>
      <c r="CK8" s="322" t="s">
        <v>212</v>
      </c>
      <c r="CL8" s="322"/>
      <c r="CM8" s="322"/>
      <c r="CN8" s="322"/>
      <c r="CO8" s="322"/>
      <c r="CP8" s="322"/>
      <c r="CQ8" s="322"/>
      <c r="CR8" s="322"/>
      <c r="CS8" s="322"/>
      <c r="CT8" s="322"/>
      <c r="CU8" s="322"/>
      <c r="CV8" s="226"/>
      <c r="CW8" s="227"/>
    </row>
    <row r="9" spans="1:101" s="222" customFormat="1" x14ac:dyDescent="0.25">
      <c r="A9" s="228"/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1"/>
      <c r="AB9" s="229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310"/>
      <c r="AQ9" s="310"/>
      <c r="AR9" s="310"/>
      <c r="AS9" s="310"/>
      <c r="AT9" s="310"/>
      <c r="AU9" s="310"/>
      <c r="AV9" s="310"/>
      <c r="AW9" s="310"/>
      <c r="AX9" s="310"/>
      <c r="AY9" s="310"/>
      <c r="AZ9" s="310"/>
      <c r="BA9" s="310"/>
      <c r="BB9" s="310"/>
      <c r="BC9" s="310"/>
      <c r="BD9" s="310"/>
      <c r="BE9" s="311"/>
      <c r="BF9" s="229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7"/>
      <c r="CI9" s="230"/>
      <c r="CJ9" s="231"/>
      <c r="CK9" s="231"/>
      <c r="CL9" s="232"/>
      <c r="CM9" s="232"/>
      <c r="CN9" s="232"/>
      <c r="CO9" s="232"/>
      <c r="CP9" s="233" t="s">
        <v>102</v>
      </c>
      <c r="CQ9" s="231"/>
      <c r="CR9" s="231"/>
      <c r="CS9" s="231"/>
      <c r="CT9" s="231"/>
      <c r="CU9" s="231"/>
      <c r="CV9" s="231"/>
      <c r="CW9" s="234"/>
    </row>
    <row r="10" spans="1:101" s="222" customFormat="1" ht="45" customHeight="1" x14ac:dyDescent="0.25">
      <c r="A10" s="235"/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3"/>
      <c r="AB10" s="229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1"/>
      <c r="BF10" s="229"/>
      <c r="BG10" s="326"/>
      <c r="BH10" s="326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326"/>
      <c r="CG10" s="326"/>
      <c r="CH10" s="327"/>
      <c r="CI10" s="323">
        <v>0</v>
      </c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5"/>
    </row>
    <row r="11" spans="1:101" s="222" customFormat="1" ht="15" customHeight="1" x14ac:dyDescent="0.25">
      <c r="A11" s="224"/>
      <c r="B11" s="308" t="s">
        <v>468</v>
      </c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9"/>
      <c r="AB11" s="225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9"/>
      <c r="BF11" s="225"/>
      <c r="BG11" s="308" t="s">
        <v>372</v>
      </c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8"/>
      <c r="CB11" s="308"/>
      <c r="CC11" s="308"/>
      <c r="CD11" s="308"/>
      <c r="CE11" s="308"/>
      <c r="CF11" s="308"/>
      <c r="CG11" s="308"/>
      <c r="CH11" s="309"/>
      <c r="CI11" s="224"/>
      <c r="CJ11" s="226"/>
      <c r="CK11" s="322" t="s">
        <v>212</v>
      </c>
      <c r="CL11" s="322"/>
      <c r="CM11" s="322"/>
      <c r="CN11" s="322"/>
      <c r="CO11" s="322"/>
      <c r="CP11" s="322"/>
      <c r="CQ11" s="322"/>
      <c r="CR11" s="322"/>
      <c r="CS11" s="322"/>
      <c r="CT11" s="322"/>
      <c r="CU11" s="322"/>
      <c r="CV11" s="226"/>
      <c r="CW11" s="227"/>
    </row>
    <row r="12" spans="1:101" s="222" customFormat="1" x14ac:dyDescent="0.25">
      <c r="A12" s="228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1"/>
      <c r="AB12" s="229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1"/>
      <c r="BF12" s="229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310"/>
      <c r="BS12" s="310"/>
      <c r="BT12" s="310"/>
      <c r="BU12" s="310"/>
      <c r="BV12" s="310"/>
      <c r="BW12" s="310"/>
      <c r="BX12" s="310"/>
      <c r="BY12" s="310"/>
      <c r="BZ12" s="310"/>
      <c r="CA12" s="310"/>
      <c r="CB12" s="310"/>
      <c r="CC12" s="310"/>
      <c r="CD12" s="310"/>
      <c r="CE12" s="310"/>
      <c r="CF12" s="310"/>
      <c r="CG12" s="310"/>
      <c r="CH12" s="311"/>
      <c r="CI12" s="230"/>
      <c r="CJ12" s="231"/>
      <c r="CK12" s="231"/>
      <c r="CL12" s="232"/>
      <c r="CM12" s="232"/>
      <c r="CN12" s="232"/>
      <c r="CO12" s="232"/>
      <c r="CP12" s="233" t="s">
        <v>102</v>
      </c>
      <c r="CQ12" s="231"/>
      <c r="CR12" s="231"/>
      <c r="CS12" s="231"/>
      <c r="CT12" s="231"/>
      <c r="CU12" s="231"/>
      <c r="CV12" s="231"/>
      <c r="CW12" s="234"/>
    </row>
    <row r="13" spans="1:101" s="222" customFormat="1" ht="45" customHeight="1" x14ac:dyDescent="0.25">
      <c r="A13" s="235"/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3"/>
      <c r="AB13" s="229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1"/>
      <c r="BF13" s="229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1"/>
      <c r="CI13" s="314">
        <v>1</v>
      </c>
      <c r="CJ13" s="315"/>
      <c r="CK13" s="315"/>
      <c r="CL13" s="315"/>
      <c r="CM13" s="315"/>
      <c r="CN13" s="315"/>
      <c r="CO13" s="315"/>
      <c r="CP13" s="315"/>
      <c r="CQ13" s="315"/>
      <c r="CR13" s="315"/>
      <c r="CS13" s="315"/>
      <c r="CT13" s="315"/>
      <c r="CU13" s="315"/>
      <c r="CV13" s="315"/>
      <c r="CW13" s="316"/>
    </row>
    <row r="14" spans="1:101" s="222" customFormat="1" ht="15" customHeight="1" x14ac:dyDescent="0.25">
      <c r="A14" s="224"/>
      <c r="B14" s="308" t="s">
        <v>469</v>
      </c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9"/>
      <c r="AB14" s="225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9"/>
      <c r="BF14" s="225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08"/>
      <c r="CF14" s="308"/>
      <c r="CG14" s="308"/>
      <c r="CH14" s="309"/>
      <c r="CI14" s="224"/>
      <c r="CJ14" s="226"/>
      <c r="CK14" s="322" t="s">
        <v>212</v>
      </c>
      <c r="CL14" s="322"/>
      <c r="CM14" s="322"/>
      <c r="CN14" s="322"/>
      <c r="CO14" s="322"/>
      <c r="CP14" s="322"/>
      <c r="CQ14" s="322"/>
      <c r="CR14" s="322"/>
      <c r="CS14" s="322"/>
      <c r="CT14" s="322"/>
      <c r="CU14" s="322"/>
      <c r="CV14" s="226"/>
      <c r="CW14" s="227"/>
    </row>
    <row r="15" spans="1:101" s="222" customFormat="1" x14ac:dyDescent="0.25">
      <c r="A15" s="228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1"/>
      <c r="AB15" s="229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1"/>
      <c r="BF15" s="229"/>
      <c r="BG15" s="310"/>
      <c r="BH15" s="310"/>
      <c r="BI15" s="310"/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0"/>
      <c r="CC15" s="310"/>
      <c r="CD15" s="310"/>
      <c r="CE15" s="310"/>
      <c r="CF15" s="310"/>
      <c r="CG15" s="310"/>
      <c r="CH15" s="311"/>
      <c r="CI15" s="230"/>
      <c r="CJ15" s="231"/>
      <c r="CK15" s="231"/>
      <c r="CL15" s="232"/>
      <c r="CM15" s="232"/>
      <c r="CN15" s="232"/>
      <c r="CO15" s="232"/>
      <c r="CP15" s="233" t="s">
        <v>102</v>
      </c>
      <c r="CQ15" s="231"/>
      <c r="CR15" s="231"/>
      <c r="CS15" s="231"/>
      <c r="CT15" s="231"/>
      <c r="CU15" s="231"/>
      <c r="CV15" s="231"/>
      <c r="CW15" s="234"/>
    </row>
    <row r="16" spans="1:101" s="222" customFormat="1" ht="45" customHeight="1" x14ac:dyDescent="0.25">
      <c r="A16" s="228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3"/>
      <c r="AB16" s="236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3"/>
      <c r="BF16" s="236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3"/>
      <c r="CI16" s="319">
        <f>(0.1*'6.1'!H29)+(0.7*'6.2'!H31)+(0.2*'6.3'!H33)</f>
        <v>1.01</v>
      </c>
      <c r="CJ16" s="320"/>
      <c r="CK16" s="320"/>
      <c r="CL16" s="320"/>
      <c r="CM16" s="320"/>
      <c r="CN16" s="320"/>
      <c r="CO16" s="320"/>
      <c r="CP16" s="320"/>
      <c r="CQ16" s="320"/>
      <c r="CR16" s="320"/>
      <c r="CS16" s="320"/>
      <c r="CT16" s="320"/>
      <c r="CU16" s="320"/>
      <c r="CV16" s="320"/>
      <c r="CW16" s="321"/>
    </row>
    <row r="17" spans="1:101" s="223" customFormat="1" ht="26.25" customHeight="1" x14ac:dyDescent="0.2">
      <c r="A17" s="237" t="s">
        <v>470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</row>
    <row r="18" spans="1:101" s="222" customFormat="1" ht="13.5" customHeight="1" x14ac:dyDescent="0.25"/>
    <row r="19" spans="1:101" s="222" customFormat="1" x14ac:dyDescent="0.25">
      <c r="A19" s="307" t="str">
        <f>'1.1'!L28</f>
        <v>Генеральный директор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307" t="str">
        <f>'1.1'!BX28</f>
        <v>Воронин В.Ю.</v>
      </c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7"/>
      <c r="CL19" s="307"/>
    </row>
    <row r="20" spans="1:101" s="222" customFormat="1" x14ac:dyDescent="0.25">
      <c r="A20" s="306" t="s">
        <v>87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239"/>
      <c r="BM20" s="306" t="s">
        <v>88</v>
      </c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E20" s="306"/>
      <c r="CF20" s="306"/>
      <c r="CG20" s="306"/>
      <c r="CH20" s="306"/>
      <c r="CI20" s="306"/>
      <c r="CJ20" s="306"/>
      <c r="CK20" s="306"/>
      <c r="CL20" s="306"/>
    </row>
    <row r="21" spans="1:101" s="223" customFormat="1" ht="12" x14ac:dyDescent="0.2"/>
    <row r="22" spans="1:101" s="222" customFormat="1" x14ac:dyDescent="0.25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</row>
    <row r="23" spans="1:101" s="222" customFormat="1" ht="16.5" customHeight="1" x14ac:dyDescent="0.25">
      <c r="F23" s="241" t="s">
        <v>471</v>
      </c>
    </row>
  </sheetData>
  <mergeCells count="26">
    <mergeCell ref="A3:CW3"/>
    <mergeCell ref="A4:CW4"/>
    <mergeCell ref="A5:CW5"/>
    <mergeCell ref="B14:AA16"/>
    <mergeCell ref="AC14:BE16"/>
    <mergeCell ref="CI16:CW16"/>
    <mergeCell ref="B8:AA10"/>
    <mergeCell ref="CK11:CU11"/>
    <mergeCell ref="BG14:CH16"/>
    <mergeCell ref="CK14:CU14"/>
    <mergeCell ref="A7:AA7"/>
    <mergeCell ref="CI10:CW10"/>
    <mergeCell ref="AC8:BE10"/>
    <mergeCell ref="BG8:CH10"/>
    <mergeCell ref="CK8:CU8"/>
    <mergeCell ref="CI7:CW7"/>
    <mergeCell ref="AB7:BE7"/>
    <mergeCell ref="BF7:CH7"/>
    <mergeCell ref="A20:BK20"/>
    <mergeCell ref="BM19:CL19"/>
    <mergeCell ref="BM20:CL20"/>
    <mergeCell ref="A19:BK19"/>
    <mergeCell ref="B11:AA13"/>
    <mergeCell ref="AC11:BE13"/>
    <mergeCell ref="BG11:CH13"/>
    <mergeCell ref="CI13:CW13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1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19"/>
  <sheetViews>
    <sheetView workbookViewId="0">
      <selection activeCell="D9" sqref="D9:D10"/>
    </sheetView>
  </sheetViews>
  <sheetFormatPr defaultRowHeight="12.75" x14ac:dyDescent="0.2"/>
  <cols>
    <col min="1" max="1" width="41.875" customWidth="1"/>
    <col min="2" max="2" width="18.125" customWidth="1"/>
    <col min="3" max="3" width="14.125" customWidth="1"/>
    <col min="4" max="4" width="15.375" customWidth="1"/>
  </cols>
  <sheetData>
    <row r="1" spans="1:4" ht="57.75" customHeight="1" x14ac:dyDescent="0.25">
      <c r="A1" s="330" t="s">
        <v>385</v>
      </c>
      <c r="B1" s="330"/>
      <c r="C1" s="330"/>
      <c r="D1" s="330"/>
    </row>
    <row r="2" spans="1:4" ht="54.75" customHeight="1" x14ac:dyDescent="0.25">
      <c r="A2" s="330" t="s">
        <v>386</v>
      </c>
      <c r="B2" s="330"/>
      <c r="C2" s="330"/>
      <c r="D2" s="330"/>
    </row>
    <row r="3" spans="1:4" ht="15.75" x14ac:dyDescent="0.25">
      <c r="A3" s="182"/>
    </row>
    <row r="4" spans="1:4" ht="18.75" x14ac:dyDescent="0.3">
      <c r="A4" s="331" t="str">
        <f>'1.3'!F3</f>
        <v xml:space="preserve">ООО "Энергоресурс" </v>
      </c>
      <c r="B4" s="331"/>
      <c r="C4" s="331"/>
      <c r="D4" s="331"/>
    </row>
    <row r="5" spans="1:4" x14ac:dyDescent="0.2">
      <c r="A5" s="332" t="s">
        <v>235</v>
      </c>
      <c r="B5" s="332"/>
      <c r="C5" s="332"/>
      <c r="D5" s="332"/>
    </row>
    <row r="6" spans="1:4" ht="15.75" x14ac:dyDescent="0.25">
      <c r="A6" s="182"/>
    </row>
    <row r="7" spans="1:4" ht="32.25" customHeight="1" x14ac:dyDescent="0.2">
      <c r="A7" s="335" t="s">
        <v>56</v>
      </c>
      <c r="B7" s="335" t="s">
        <v>387</v>
      </c>
      <c r="C7" s="190" t="s">
        <v>388</v>
      </c>
      <c r="D7" s="190" t="s">
        <v>390</v>
      </c>
    </row>
    <row r="8" spans="1:4" ht="15.75" x14ac:dyDescent="0.2">
      <c r="A8" s="335"/>
      <c r="B8" s="335"/>
      <c r="C8" s="190" t="s">
        <v>389</v>
      </c>
      <c r="D8" s="190">
        <v>2018</v>
      </c>
    </row>
    <row r="9" spans="1:4" ht="47.25" x14ac:dyDescent="0.2">
      <c r="A9" s="191" t="s">
        <v>391</v>
      </c>
      <c r="B9" s="333" t="s">
        <v>2</v>
      </c>
      <c r="C9" s="333" t="s">
        <v>2</v>
      </c>
      <c r="D9" s="336">
        <f>'1.3'!BF10</f>
        <v>0</v>
      </c>
    </row>
    <row r="10" spans="1:4" ht="15.75" x14ac:dyDescent="0.2">
      <c r="A10" s="191" t="s">
        <v>396</v>
      </c>
      <c r="B10" s="333"/>
      <c r="C10" s="333"/>
      <c r="D10" s="337"/>
    </row>
    <row r="11" spans="1:4" ht="47.25" x14ac:dyDescent="0.2">
      <c r="A11" s="192" t="s">
        <v>392</v>
      </c>
      <c r="B11" s="333" t="s">
        <v>2</v>
      </c>
      <c r="C11" s="333" t="s">
        <v>2</v>
      </c>
      <c r="D11" s="334">
        <f>'1.3'!BF12</f>
        <v>0</v>
      </c>
    </row>
    <row r="12" spans="1:4" ht="15.75" x14ac:dyDescent="0.2">
      <c r="A12" s="192" t="s">
        <v>397</v>
      </c>
      <c r="B12" s="333"/>
      <c r="C12" s="333"/>
      <c r="D12" s="333"/>
    </row>
    <row r="13" spans="1:4" ht="31.5" x14ac:dyDescent="0.2">
      <c r="A13" s="192" t="s">
        <v>393</v>
      </c>
      <c r="B13" s="333" t="s">
        <v>2</v>
      </c>
      <c r="C13" s="333" t="s">
        <v>2</v>
      </c>
      <c r="D13" s="333" t="s">
        <v>2</v>
      </c>
    </row>
    <row r="14" spans="1:4" ht="15.75" x14ac:dyDescent="0.2">
      <c r="A14" s="192" t="s">
        <v>398</v>
      </c>
      <c r="B14" s="333"/>
      <c r="C14" s="333"/>
      <c r="D14" s="333"/>
    </row>
    <row r="15" spans="1:4" ht="15.75" x14ac:dyDescent="0.25">
      <c r="A15" s="182"/>
    </row>
    <row r="16" spans="1:4" ht="15.75" x14ac:dyDescent="0.25">
      <c r="A16" s="183" t="str">
        <f>'1.3'!A14</f>
        <v>Генеральный директор</v>
      </c>
      <c r="C16" t="str">
        <f>'1.3'!AL14</f>
        <v>Воронин В.Ю.</v>
      </c>
    </row>
    <row r="18" spans="1:1" ht="33.75" customHeight="1" x14ac:dyDescent="0.2">
      <c r="A18" s="188" t="s">
        <v>394</v>
      </c>
    </row>
    <row r="19" spans="1:1" ht="15.75" x14ac:dyDescent="0.25">
      <c r="A19" s="182" t="s">
        <v>395</v>
      </c>
    </row>
  </sheetData>
  <mergeCells count="15">
    <mergeCell ref="A1:D1"/>
    <mergeCell ref="A4:D4"/>
    <mergeCell ref="A5:D5"/>
    <mergeCell ref="A2:D2"/>
    <mergeCell ref="B13:B14"/>
    <mergeCell ref="C13:C14"/>
    <mergeCell ref="D13:D14"/>
    <mergeCell ref="B11:B12"/>
    <mergeCell ref="C11:C12"/>
    <mergeCell ref="D11:D12"/>
    <mergeCell ref="A7:A8"/>
    <mergeCell ref="B7:B8"/>
    <mergeCell ref="B9:B10"/>
    <mergeCell ref="C9:C10"/>
    <mergeCell ref="D9:D10"/>
  </mergeCells>
  <hyperlinks>
    <hyperlink ref="B7" location="sub_1722" display="sub_1722"/>
  </hyperlinks>
  <printOptions horizontalCentered="1"/>
  <pageMargins left="0.70866141732283472" right="0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27"/>
  <sheetViews>
    <sheetView tabSelected="1" view="pageBreakPreview" workbookViewId="0">
      <selection activeCell="H17" sqref="H17:BD18"/>
    </sheetView>
  </sheetViews>
  <sheetFormatPr defaultColWidth="0.75" defaultRowHeight="15" x14ac:dyDescent="0.25"/>
  <cols>
    <col min="1" max="16384" width="0.75" style="79"/>
  </cols>
  <sheetData>
    <row r="1" spans="1:104" s="74" customFormat="1" ht="15.75" x14ac:dyDescent="0.25"/>
    <row r="2" spans="1:104" s="74" customFormat="1" ht="31.5" customHeight="1" x14ac:dyDescent="0.25">
      <c r="A2" s="279" t="s">
        <v>214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</row>
    <row r="3" spans="1:104" ht="15.75" x14ac:dyDescent="0.25">
      <c r="F3" s="340" t="str">
        <f>'1.1'!A10</f>
        <v xml:space="preserve">ООО "Энергоресурс" </v>
      </c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</row>
    <row r="4" spans="1:104" s="81" customFormat="1" ht="15" customHeight="1" x14ac:dyDescent="0.2">
      <c r="F4" s="281" t="s">
        <v>215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281"/>
      <c r="CL4" s="281"/>
      <c r="CM4" s="281"/>
      <c r="CN4" s="281"/>
      <c r="CO4" s="281"/>
      <c r="CP4" s="281"/>
      <c r="CQ4" s="281"/>
      <c r="CR4" s="281"/>
      <c r="CS4" s="281"/>
      <c r="CT4" s="281"/>
      <c r="CU4" s="281"/>
    </row>
    <row r="6" spans="1:104" s="83" customFormat="1" ht="117" customHeight="1" x14ac:dyDescent="0.2">
      <c r="A6" s="282" t="s">
        <v>109</v>
      </c>
      <c r="B6" s="283"/>
      <c r="C6" s="283"/>
      <c r="D6" s="283"/>
      <c r="E6" s="283"/>
      <c r="F6" s="283"/>
      <c r="G6" s="284" t="s">
        <v>216</v>
      </c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6"/>
      <c r="BE6" s="284" t="s">
        <v>217</v>
      </c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6"/>
      <c r="CC6" s="284" t="s">
        <v>218</v>
      </c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5"/>
      <c r="CP6" s="285"/>
      <c r="CQ6" s="285"/>
      <c r="CR6" s="285"/>
      <c r="CS6" s="285"/>
      <c r="CT6" s="285"/>
      <c r="CU6" s="285"/>
      <c r="CV6" s="285"/>
      <c r="CW6" s="285"/>
      <c r="CX6" s="285"/>
      <c r="CY6" s="285"/>
      <c r="CZ6" s="286"/>
    </row>
    <row r="7" spans="1:104" s="78" customFormat="1" ht="50.45" customHeight="1" x14ac:dyDescent="0.2">
      <c r="A7" s="341" t="s">
        <v>180</v>
      </c>
      <c r="B7" s="341"/>
      <c r="C7" s="341"/>
      <c r="D7" s="341"/>
      <c r="E7" s="341"/>
      <c r="F7" s="341"/>
      <c r="G7" s="87"/>
      <c r="H7" s="342" t="s">
        <v>219</v>
      </c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3"/>
      <c r="BE7" s="344">
        <f>21+30.7</f>
        <v>51.7</v>
      </c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5" t="s">
        <v>373</v>
      </c>
      <c r="CD7" s="345"/>
      <c r="CE7" s="345"/>
      <c r="CF7" s="345"/>
      <c r="CG7" s="345"/>
      <c r="CH7" s="345"/>
      <c r="CI7" s="345"/>
      <c r="CJ7" s="345"/>
      <c r="CK7" s="345"/>
      <c r="CL7" s="345"/>
      <c r="CM7" s="345"/>
      <c r="CN7" s="345"/>
      <c r="CO7" s="345"/>
      <c r="CP7" s="345"/>
      <c r="CQ7" s="345"/>
      <c r="CR7" s="345"/>
      <c r="CS7" s="345"/>
      <c r="CT7" s="345"/>
      <c r="CU7" s="345"/>
      <c r="CV7" s="345"/>
      <c r="CW7" s="345"/>
      <c r="CX7" s="345"/>
      <c r="CY7" s="345"/>
      <c r="CZ7" s="345"/>
    </row>
    <row r="8" spans="1:104" s="78" customFormat="1" ht="46.5" customHeight="1" x14ac:dyDescent="0.2">
      <c r="A8" s="341" t="s">
        <v>188</v>
      </c>
      <c r="B8" s="341"/>
      <c r="C8" s="341"/>
      <c r="D8" s="341"/>
      <c r="E8" s="341"/>
      <c r="F8" s="341"/>
      <c r="G8" s="87"/>
      <c r="H8" s="342" t="s">
        <v>220</v>
      </c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3"/>
      <c r="BE8" s="344">
        <f>BE7</f>
        <v>51.7</v>
      </c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  <c r="BQ8" s="344"/>
      <c r="BR8" s="344"/>
      <c r="BS8" s="344"/>
      <c r="BT8" s="344"/>
      <c r="BU8" s="344"/>
      <c r="BV8" s="344"/>
      <c r="BW8" s="344"/>
      <c r="BX8" s="344"/>
      <c r="BY8" s="344"/>
      <c r="BZ8" s="344"/>
      <c r="CA8" s="344"/>
      <c r="CB8" s="344"/>
      <c r="CC8" s="345" t="s">
        <v>373</v>
      </c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5"/>
      <c r="CQ8" s="345"/>
      <c r="CR8" s="345"/>
      <c r="CS8" s="345"/>
      <c r="CT8" s="345"/>
      <c r="CU8" s="345"/>
      <c r="CV8" s="345"/>
      <c r="CW8" s="345"/>
      <c r="CX8" s="345"/>
      <c r="CY8" s="345"/>
      <c r="CZ8" s="345"/>
    </row>
    <row r="9" spans="1:104" s="78" customFormat="1" ht="36" customHeight="1" x14ac:dyDescent="0.25">
      <c r="A9" s="293" t="s">
        <v>189</v>
      </c>
      <c r="B9" s="294"/>
      <c r="C9" s="294"/>
      <c r="D9" s="294"/>
      <c r="E9" s="294"/>
      <c r="F9" s="295"/>
      <c r="G9" s="269"/>
      <c r="H9" s="271" t="s">
        <v>221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2"/>
      <c r="BE9" s="346">
        <f>BE8/(BE7)</f>
        <v>1</v>
      </c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8"/>
      <c r="CC9" s="349" t="s">
        <v>374</v>
      </c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1"/>
    </row>
    <row r="10" spans="1:104" s="78" customFormat="1" ht="24" customHeight="1" x14ac:dyDescent="0.2">
      <c r="A10" s="296"/>
      <c r="B10" s="297"/>
      <c r="C10" s="297"/>
      <c r="D10" s="297"/>
      <c r="E10" s="297"/>
      <c r="F10" s="298"/>
      <c r="G10" s="270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4"/>
      <c r="BE10" s="355"/>
      <c r="BF10" s="355"/>
      <c r="BG10" s="355"/>
      <c r="BH10" s="355"/>
      <c r="BI10" s="355"/>
      <c r="BJ10" s="355"/>
      <c r="BK10" s="355"/>
      <c r="BL10" s="355"/>
      <c r="BM10" s="355"/>
      <c r="BN10" s="355"/>
      <c r="BO10" s="355"/>
      <c r="BP10" s="355"/>
      <c r="BQ10" s="355"/>
      <c r="BR10" s="355"/>
      <c r="BS10" s="355"/>
      <c r="BT10" s="355"/>
      <c r="BU10" s="355"/>
      <c r="BV10" s="355"/>
      <c r="BW10" s="355"/>
      <c r="BX10" s="355"/>
      <c r="BY10" s="355"/>
      <c r="BZ10" s="355"/>
      <c r="CA10" s="355"/>
      <c r="CB10" s="355"/>
      <c r="CC10" s="352"/>
      <c r="CD10" s="353"/>
      <c r="CE10" s="353"/>
      <c r="CF10" s="353"/>
      <c r="CG10" s="353"/>
      <c r="CH10" s="353"/>
      <c r="CI10" s="353"/>
      <c r="CJ10" s="353"/>
      <c r="CK10" s="353"/>
      <c r="CL10" s="353"/>
      <c r="CM10" s="353"/>
      <c r="CN10" s="353"/>
      <c r="CO10" s="353"/>
      <c r="CP10" s="353"/>
      <c r="CQ10" s="353"/>
      <c r="CR10" s="353"/>
      <c r="CS10" s="353"/>
      <c r="CT10" s="353"/>
      <c r="CU10" s="353"/>
      <c r="CV10" s="353"/>
      <c r="CW10" s="353"/>
      <c r="CX10" s="353"/>
      <c r="CY10" s="353"/>
      <c r="CZ10" s="354"/>
    </row>
    <row r="11" spans="1:104" s="78" customFormat="1" ht="87" customHeight="1" x14ac:dyDescent="0.25">
      <c r="A11" s="293" t="s">
        <v>190</v>
      </c>
      <c r="B11" s="294"/>
      <c r="C11" s="294"/>
      <c r="D11" s="294"/>
      <c r="E11" s="294"/>
      <c r="F11" s="295"/>
      <c r="G11" s="269"/>
      <c r="H11" s="271" t="s">
        <v>222</v>
      </c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2"/>
      <c r="BE11" s="356" t="s">
        <v>223</v>
      </c>
      <c r="BF11" s="357"/>
      <c r="BG11" s="357"/>
      <c r="BH11" s="357"/>
      <c r="BI11" s="357"/>
      <c r="BJ11" s="357"/>
      <c r="BK11" s="357"/>
      <c r="BL11" s="357"/>
      <c r="BM11" s="357"/>
      <c r="BN11" s="357"/>
      <c r="BO11" s="357"/>
      <c r="BP11" s="357"/>
      <c r="BQ11" s="357"/>
      <c r="BR11" s="357"/>
      <c r="BS11" s="357"/>
      <c r="BT11" s="357"/>
      <c r="BU11" s="357"/>
      <c r="BV11" s="357"/>
      <c r="BW11" s="357"/>
      <c r="BX11" s="357"/>
      <c r="BY11" s="357"/>
      <c r="BZ11" s="357"/>
      <c r="CA11" s="357"/>
      <c r="CB11" s="358"/>
      <c r="CC11" s="349" t="s">
        <v>477</v>
      </c>
      <c r="CD11" s="350"/>
      <c r="CE11" s="350"/>
      <c r="CF11" s="350"/>
      <c r="CG11" s="350"/>
      <c r="CH11" s="350"/>
      <c r="CI11" s="350"/>
      <c r="CJ11" s="350"/>
      <c r="CK11" s="350"/>
      <c r="CL11" s="350"/>
      <c r="CM11" s="350"/>
      <c r="CN11" s="350"/>
      <c r="CO11" s="350"/>
      <c r="CP11" s="350"/>
      <c r="CQ11" s="350"/>
      <c r="CR11" s="350"/>
      <c r="CS11" s="350"/>
      <c r="CT11" s="350"/>
      <c r="CU11" s="350"/>
      <c r="CV11" s="350"/>
      <c r="CW11" s="350"/>
      <c r="CX11" s="350"/>
      <c r="CY11" s="350"/>
      <c r="CZ11" s="351"/>
    </row>
    <row r="12" spans="1:104" s="78" customFormat="1" x14ac:dyDescent="0.2">
      <c r="A12" s="296"/>
      <c r="B12" s="297"/>
      <c r="C12" s="297"/>
      <c r="D12" s="297"/>
      <c r="E12" s="297"/>
      <c r="F12" s="298"/>
      <c r="G12" s="270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4"/>
      <c r="BE12" s="355">
        <f>'1.1'!DH26</f>
        <v>98</v>
      </c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2"/>
      <c r="CD12" s="353"/>
      <c r="CE12" s="353"/>
      <c r="CF12" s="353"/>
      <c r="CG12" s="353"/>
      <c r="CH12" s="353"/>
      <c r="CI12" s="353"/>
      <c r="CJ12" s="353"/>
      <c r="CK12" s="353"/>
      <c r="CL12" s="353"/>
      <c r="CM12" s="353"/>
      <c r="CN12" s="353"/>
      <c r="CO12" s="353"/>
      <c r="CP12" s="353"/>
      <c r="CQ12" s="353"/>
      <c r="CR12" s="353"/>
      <c r="CS12" s="353"/>
      <c r="CT12" s="353"/>
      <c r="CU12" s="353"/>
      <c r="CV12" s="353"/>
      <c r="CW12" s="353"/>
      <c r="CX12" s="353"/>
      <c r="CY12" s="353"/>
      <c r="CZ12" s="354"/>
    </row>
    <row r="13" spans="1:104" s="78" customFormat="1" ht="22.5" customHeight="1" x14ac:dyDescent="0.2">
      <c r="A13" s="341" t="s">
        <v>191</v>
      </c>
      <c r="B13" s="341"/>
      <c r="C13" s="341"/>
      <c r="D13" s="341"/>
      <c r="E13" s="341"/>
      <c r="F13" s="341"/>
      <c r="G13" s="87"/>
      <c r="H13" s="359" t="s">
        <v>224</v>
      </c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59"/>
      <c r="AO13" s="359"/>
      <c r="AP13" s="359"/>
      <c r="AQ13" s="359"/>
      <c r="AR13" s="359"/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60"/>
      <c r="BE13" s="361">
        <v>456</v>
      </c>
      <c r="BF13" s="361"/>
      <c r="BG13" s="361"/>
      <c r="BH13" s="361"/>
      <c r="BI13" s="361"/>
      <c r="BJ13" s="361"/>
      <c r="BK13" s="361"/>
      <c r="BL13" s="361"/>
      <c r="BM13" s="361"/>
      <c r="BN13" s="361"/>
      <c r="BO13" s="361"/>
      <c r="BP13" s="361"/>
      <c r="BQ13" s="361"/>
      <c r="BR13" s="361"/>
      <c r="BS13" s="361"/>
      <c r="BT13" s="361"/>
      <c r="BU13" s="361"/>
      <c r="BV13" s="361"/>
      <c r="BW13" s="361"/>
      <c r="BX13" s="361"/>
      <c r="BY13" s="361"/>
      <c r="BZ13" s="361"/>
      <c r="CA13" s="361"/>
      <c r="CB13" s="361"/>
      <c r="CC13" s="362" t="s">
        <v>478</v>
      </c>
      <c r="CD13" s="362"/>
      <c r="CE13" s="362"/>
      <c r="CF13" s="362"/>
      <c r="CG13" s="362"/>
      <c r="CH13" s="362"/>
      <c r="CI13" s="362"/>
      <c r="CJ13" s="362"/>
      <c r="CK13" s="362"/>
      <c r="CL13" s="362"/>
      <c r="CM13" s="362"/>
      <c r="CN13" s="362"/>
      <c r="CO13" s="362"/>
      <c r="CP13" s="362"/>
      <c r="CQ13" s="362"/>
      <c r="CR13" s="362"/>
      <c r="CS13" s="362"/>
      <c r="CT13" s="362"/>
      <c r="CU13" s="362"/>
      <c r="CV13" s="362"/>
      <c r="CW13" s="362"/>
      <c r="CX13" s="362"/>
      <c r="CY13" s="362"/>
      <c r="CZ13" s="362"/>
    </row>
    <row r="14" spans="1:104" s="78" customFormat="1" ht="70.5" customHeight="1" x14ac:dyDescent="0.2">
      <c r="A14" s="341" t="s">
        <v>208</v>
      </c>
      <c r="B14" s="341"/>
      <c r="C14" s="341"/>
      <c r="D14" s="341"/>
      <c r="E14" s="341"/>
      <c r="F14" s="341"/>
      <c r="G14" s="87"/>
      <c r="H14" s="359" t="s">
        <v>225</v>
      </c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59"/>
      <c r="BD14" s="360"/>
      <c r="BE14" s="361">
        <v>17.100000000000001</v>
      </c>
      <c r="BF14" s="361"/>
      <c r="BG14" s="361"/>
      <c r="BH14" s="361"/>
      <c r="BI14" s="361"/>
      <c r="BJ14" s="361"/>
      <c r="BK14" s="361"/>
      <c r="BL14" s="361"/>
      <c r="BM14" s="361"/>
      <c r="BN14" s="361"/>
      <c r="BO14" s="361"/>
      <c r="BP14" s="361"/>
      <c r="BQ14" s="361"/>
      <c r="BR14" s="361"/>
      <c r="BS14" s="361"/>
      <c r="BT14" s="361"/>
      <c r="BU14" s="361"/>
      <c r="BV14" s="361"/>
      <c r="BW14" s="361"/>
      <c r="BX14" s="361"/>
      <c r="BY14" s="361"/>
      <c r="BZ14" s="361"/>
      <c r="CA14" s="361"/>
      <c r="CB14" s="361"/>
      <c r="CC14" s="362" t="s">
        <v>479</v>
      </c>
      <c r="CD14" s="362"/>
      <c r="CE14" s="362"/>
      <c r="CF14" s="362"/>
      <c r="CG14" s="362"/>
      <c r="CH14" s="362"/>
      <c r="CI14" s="362"/>
      <c r="CJ14" s="362"/>
      <c r="CK14" s="362"/>
      <c r="CL14" s="362"/>
      <c r="CM14" s="362"/>
      <c r="CN14" s="362"/>
      <c r="CO14" s="362"/>
      <c r="CP14" s="362"/>
      <c r="CQ14" s="362"/>
      <c r="CR14" s="362"/>
      <c r="CS14" s="362"/>
      <c r="CT14" s="362"/>
      <c r="CU14" s="362"/>
      <c r="CV14" s="362"/>
      <c r="CW14" s="362"/>
      <c r="CX14" s="362"/>
      <c r="CY14" s="362"/>
      <c r="CZ14" s="362"/>
    </row>
    <row r="15" spans="1:104" s="78" customFormat="1" ht="26.25" customHeight="1" x14ac:dyDescent="0.25">
      <c r="A15" s="293" t="s">
        <v>209</v>
      </c>
      <c r="B15" s="294"/>
      <c r="C15" s="294"/>
      <c r="D15" s="294"/>
      <c r="E15" s="294"/>
      <c r="F15" s="295"/>
      <c r="G15" s="269"/>
      <c r="H15" s="271" t="s">
        <v>226</v>
      </c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2"/>
      <c r="BE15" s="356" t="s">
        <v>227</v>
      </c>
      <c r="BF15" s="357"/>
      <c r="BG15" s="357"/>
      <c r="BH15" s="357"/>
      <c r="BI15" s="357"/>
      <c r="BJ15" s="357"/>
      <c r="BK15" s="357"/>
      <c r="BL15" s="357"/>
      <c r="BM15" s="357"/>
      <c r="BN15" s="357"/>
      <c r="BO15" s="357"/>
      <c r="BP15" s="357"/>
      <c r="BQ15" s="357"/>
      <c r="BR15" s="357"/>
      <c r="BS15" s="357"/>
      <c r="BT15" s="357"/>
      <c r="BU15" s="357"/>
      <c r="BV15" s="357"/>
      <c r="BW15" s="357"/>
      <c r="BX15" s="357"/>
      <c r="BY15" s="357"/>
      <c r="BZ15" s="357"/>
      <c r="CA15" s="357"/>
      <c r="CB15" s="358"/>
      <c r="CC15" s="363" t="s">
        <v>480</v>
      </c>
      <c r="CD15" s="364"/>
      <c r="CE15" s="364"/>
      <c r="CF15" s="364"/>
      <c r="CG15" s="364"/>
      <c r="CH15" s="364"/>
      <c r="CI15" s="364"/>
      <c r="CJ15" s="364"/>
      <c r="CK15" s="364"/>
      <c r="CL15" s="364"/>
      <c r="CM15" s="364"/>
      <c r="CN15" s="364"/>
      <c r="CO15" s="364"/>
      <c r="CP15" s="364"/>
      <c r="CQ15" s="364"/>
      <c r="CR15" s="364"/>
      <c r="CS15" s="364"/>
      <c r="CT15" s="364"/>
      <c r="CU15" s="364"/>
      <c r="CV15" s="364"/>
      <c r="CW15" s="364"/>
      <c r="CX15" s="364"/>
      <c r="CY15" s="364"/>
      <c r="CZ15" s="365"/>
    </row>
    <row r="16" spans="1:104" s="78" customFormat="1" ht="18" customHeight="1" x14ac:dyDescent="0.2">
      <c r="A16" s="296"/>
      <c r="B16" s="297"/>
      <c r="C16" s="297"/>
      <c r="D16" s="297"/>
      <c r="E16" s="297"/>
      <c r="F16" s="298"/>
      <c r="G16" s="270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4"/>
      <c r="BE16" s="369" t="s">
        <v>211</v>
      </c>
      <c r="BF16" s="369"/>
      <c r="BG16" s="369"/>
      <c r="BH16" s="369"/>
      <c r="BI16" s="369"/>
      <c r="BJ16" s="369"/>
      <c r="BK16" s="369"/>
      <c r="BL16" s="369"/>
      <c r="BM16" s="369"/>
      <c r="BN16" s="369"/>
      <c r="BO16" s="369"/>
      <c r="BP16" s="369"/>
      <c r="BQ16" s="369"/>
      <c r="BR16" s="369"/>
      <c r="BS16" s="369"/>
      <c r="BT16" s="369"/>
      <c r="BU16" s="369"/>
      <c r="BV16" s="369"/>
      <c r="BW16" s="369"/>
      <c r="BX16" s="369"/>
      <c r="BY16" s="369"/>
      <c r="BZ16" s="369"/>
      <c r="CA16" s="369"/>
      <c r="CB16" s="369"/>
      <c r="CC16" s="366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8"/>
    </row>
    <row r="17" spans="1:104" s="78" customFormat="1" ht="26.25" customHeight="1" x14ac:dyDescent="0.25">
      <c r="A17" s="293" t="s">
        <v>182</v>
      </c>
      <c r="B17" s="294"/>
      <c r="C17" s="294"/>
      <c r="D17" s="294"/>
      <c r="E17" s="294"/>
      <c r="F17" s="295"/>
      <c r="G17" s="269"/>
      <c r="H17" s="271" t="s">
        <v>228</v>
      </c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2"/>
      <c r="BE17" s="356" t="s">
        <v>229</v>
      </c>
      <c r="BF17" s="357"/>
      <c r="BG17" s="357"/>
      <c r="BH17" s="357"/>
      <c r="BI17" s="357"/>
      <c r="BJ17" s="357"/>
      <c r="BK17" s="357"/>
      <c r="BL17" s="357"/>
      <c r="BM17" s="357"/>
      <c r="BN17" s="357"/>
      <c r="BO17" s="357"/>
      <c r="BP17" s="357"/>
      <c r="BQ17" s="357"/>
      <c r="BR17" s="357"/>
      <c r="BS17" s="357"/>
      <c r="BT17" s="357"/>
      <c r="BU17" s="357"/>
      <c r="BV17" s="357"/>
      <c r="BW17" s="357"/>
      <c r="BX17" s="357"/>
      <c r="BY17" s="357"/>
      <c r="BZ17" s="357"/>
      <c r="CA17" s="357"/>
      <c r="CB17" s="358"/>
      <c r="CC17" s="363" t="s">
        <v>481</v>
      </c>
      <c r="CD17" s="364"/>
      <c r="CE17" s="364"/>
      <c r="CF17" s="364"/>
      <c r="CG17" s="364"/>
      <c r="CH17" s="364"/>
      <c r="CI17" s="364"/>
      <c r="CJ17" s="364"/>
      <c r="CK17" s="364"/>
      <c r="CL17" s="364"/>
      <c r="CM17" s="364"/>
      <c r="CN17" s="364"/>
      <c r="CO17" s="364"/>
      <c r="CP17" s="364"/>
      <c r="CQ17" s="364"/>
      <c r="CR17" s="364"/>
      <c r="CS17" s="364"/>
      <c r="CT17" s="364"/>
      <c r="CU17" s="364"/>
      <c r="CV17" s="364"/>
      <c r="CW17" s="364"/>
      <c r="CX17" s="364"/>
      <c r="CY17" s="364"/>
      <c r="CZ17" s="365"/>
    </row>
    <row r="18" spans="1:104" s="78" customFormat="1" ht="18" customHeight="1" x14ac:dyDescent="0.2">
      <c r="A18" s="296"/>
      <c r="B18" s="297"/>
      <c r="C18" s="297"/>
      <c r="D18" s="297"/>
      <c r="E18" s="297"/>
      <c r="F18" s="298"/>
      <c r="G18" s="270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4"/>
      <c r="BE18" s="369" t="s">
        <v>210</v>
      </c>
      <c r="BF18" s="369"/>
      <c r="BG18" s="369"/>
      <c r="BH18" s="369"/>
      <c r="BI18" s="369"/>
      <c r="BJ18" s="369"/>
      <c r="BK18" s="369"/>
      <c r="BL18" s="369"/>
      <c r="BM18" s="369"/>
      <c r="BN18" s="369"/>
      <c r="BO18" s="369"/>
      <c r="BP18" s="369"/>
      <c r="BQ18" s="369"/>
      <c r="BR18" s="369"/>
      <c r="BS18" s="369"/>
      <c r="BT18" s="369"/>
      <c r="BU18" s="369"/>
      <c r="BV18" s="369"/>
      <c r="BW18" s="369"/>
      <c r="BX18" s="369"/>
      <c r="BY18" s="369"/>
      <c r="BZ18" s="369"/>
      <c r="CA18" s="369"/>
      <c r="CB18" s="369"/>
      <c r="CC18" s="366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8"/>
    </row>
    <row r="19" spans="1:104" ht="3" customHeight="1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</row>
    <row r="20" spans="1:104" s="80" customFormat="1" ht="38.25" customHeight="1" x14ac:dyDescent="0.2">
      <c r="A20" s="370" t="s">
        <v>230</v>
      </c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1"/>
      <c r="AX20" s="371"/>
      <c r="AY20" s="371"/>
      <c r="AZ20" s="371"/>
      <c r="BA20" s="371"/>
      <c r="BB20" s="371"/>
      <c r="BC20" s="371"/>
      <c r="BD20" s="371"/>
      <c r="BE20" s="371"/>
      <c r="BF20" s="371"/>
      <c r="BG20" s="371"/>
      <c r="BH20" s="371"/>
      <c r="BI20" s="371"/>
      <c r="BJ20" s="371"/>
      <c r="BK20" s="371"/>
      <c r="BL20" s="371"/>
      <c r="BM20" s="371"/>
      <c r="BN20" s="371"/>
      <c r="BO20" s="371"/>
      <c r="BP20" s="371"/>
      <c r="BQ20" s="371"/>
      <c r="BR20" s="371"/>
      <c r="BS20" s="371"/>
      <c r="BT20" s="371"/>
      <c r="BU20" s="371"/>
      <c r="BV20" s="371"/>
      <c r="BW20" s="371"/>
      <c r="BX20" s="371"/>
      <c r="BY20" s="371"/>
      <c r="BZ20" s="371"/>
      <c r="CA20" s="371"/>
      <c r="CB20" s="371"/>
      <c r="CC20" s="371"/>
      <c r="CD20" s="371"/>
      <c r="CE20" s="371"/>
      <c r="CF20" s="371"/>
      <c r="CG20" s="371"/>
      <c r="CH20" s="371"/>
      <c r="CI20" s="371"/>
      <c r="CJ20" s="371"/>
      <c r="CK20" s="371"/>
      <c r="CL20" s="371"/>
      <c r="CM20" s="371"/>
      <c r="CN20" s="371"/>
      <c r="CO20" s="371"/>
      <c r="CP20" s="371"/>
      <c r="CQ20" s="371"/>
      <c r="CR20" s="371"/>
      <c r="CS20" s="371"/>
      <c r="CT20" s="371"/>
      <c r="CU20" s="371"/>
      <c r="CV20" s="371"/>
      <c r="CW20" s="371"/>
      <c r="CX20" s="371"/>
      <c r="CY20" s="371"/>
      <c r="CZ20" s="371"/>
    </row>
    <row r="21" spans="1:104" s="80" customFormat="1" ht="36" customHeight="1" x14ac:dyDescent="0.2">
      <c r="A21" s="370" t="s">
        <v>231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1"/>
      <c r="BA21" s="371"/>
      <c r="BB21" s="371"/>
      <c r="BC21" s="371"/>
      <c r="BD21" s="371"/>
      <c r="BE21" s="371"/>
      <c r="BF21" s="371"/>
      <c r="BG21" s="371"/>
      <c r="BH21" s="371"/>
      <c r="BI21" s="371"/>
      <c r="BJ21" s="371"/>
      <c r="BK21" s="371"/>
      <c r="BL21" s="371"/>
      <c r="BM21" s="371"/>
      <c r="BN21" s="371"/>
      <c r="BO21" s="371"/>
      <c r="BP21" s="371"/>
      <c r="BQ21" s="371"/>
      <c r="BR21" s="371"/>
      <c r="BS21" s="371"/>
      <c r="BT21" s="371"/>
      <c r="BU21" s="371"/>
      <c r="BV21" s="371"/>
      <c r="BW21" s="371"/>
      <c r="BX21" s="371"/>
      <c r="BY21" s="371"/>
      <c r="BZ21" s="371"/>
      <c r="CA21" s="371"/>
      <c r="CB21" s="371"/>
      <c r="CC21" s="371"/>
      <c r="CD21" s="371"/>
      <c r="CE21" s="371"/>
      <c r="CF21" s="371"/>
      <c r="CG21" s="371"/>
      <c r="CH21" s="371"/>
      <c r="CI21" s="371"/>
      <c r="CJ21" s="371"/>
      <c r="CK21" s="371"/>
      <c r="CL21" s="371"/>
      <c r="CM21" s="371"/>
      <c r="CN21" s="371"/>
      <c r="CO21" s="371"/>
      <c r="CP21" s="371"/>
      <c r="CQ21" s="371"/>
      <c r="CR21" s="371"/>
      <c r="CS21" s="371"/>
      <c r="CT21" s="371"/>
      <c r="CU21" s="371"/>
      <c r="CV21" s="371"/>
      <c r="CW21" s="371"/>
      <c r="CX21" s="371"/>
      <c r="CY21" s="371"/>
      <c r="CZ21" s="371"/>
    </row>
    <row r="22" spans="1:104" s="80" customFormat="1" ht="24" customHeight="1" x14ac:dyDescent="0.2">
      <c r="A22" s="370" t="s">
        <v>232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371"/>
      <c r="BD22" s="371"/>
      <c r="BE22" s="371"/>
      <c r="BF22" s="371"/>
      <c r="BG22" s="371"/>
      <c r="BH22" s="371"/>
      <c r="BI22" s="371"/>
      <c r="BJ22" s="371"/>
      <c r="BK22" s="371"/>
      <c r="BL22" s="371"/>
      <c r="BM22" s="371"/>
      <c r="BN22" s="371"/>
      <c r="BO22" s="371"/>
      <c r="BP22" s="371"/>
      <c r="BQ22" s="371"/>
      <c r="BR22" s="371"/>
      <c r="BS22" s="371"/>
      <c r="BT22" s="371"/>
      <c r="BU22" s="371"/>
      <c r="BV22" s="371"/>
      <c r="BW22" s="371"/>
      <c r="BX22" s="371"/>
      <c r="BY22" s="371"/>
      <c r="BZ22" s="371"/>
      <c r="CA22" s="371"/>
      <c r="CB22" s="371"/>
      <c r="CC22" s="371"/>
      <c r="CD22" s="371"/>
      <c r="CE22" s="371"/>
      <c r="CF22" s="371"/>
      <c r="CG22" s="371"/>
      <c r="CH22" s="371"/>
      <c r="CI22" s="371"/>
      <c r="CJ22" s="371"/>
      <c r="CK22" s="371"/>
      <c r="CL22" s="371"/>
      <c r="CM22" s="371"/>
      <c r="CN22" s="371"/>
      <c r="CO22" s="371"/>
      <c r="CP22" s="371"/>
      <c r="CQ22" s="371"/>
      <c r="CR22" s="371"/>
      <c r="CS22" s="371"/>
      <c r="CT22" s="371"/>
      <c r="CU22" s="371"/>
      <c r="CV22" s="371"/>
      <c r="CW22" s="371"/>
      <c r="CX22" s="371"/>
      <c r="CY22" s="371"/>
      <c r="CZ22" s="371"/>
    </row>
    <row r="23" spans="1:104" s="80" customFormat="1" ht="36" customHeight="1" x14ac:dyDescent="0.2">
      <c r="A23" s="370" t="s">
        <v>233</v>
      </c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371"/>
      <c r="AV23" s="371"/>
      <c r="AW23" s="371"/>
      <c r="AX23" s="371"/>
      <c r="AY23" s="371"/>
      <c r="AZ23" s="371"/>
      <c r="BA23" s="371"/>
      <c r="BB23" s="371"/>
      <c r="BC23" s="371"/>
      <c r="BD23" s="371"/>
      <c r="BE23" s="371"/>
      <c r="BF23" s="371"/>
      <c r="BG23" s="371"/>
      <c r="BH23" s="371"/>
      <c r="BI23" s="371"/>
      <c r="BJ23" s="371"/>
      <c r="BK23" s="371"/>
      <c r="BL23" s="371"/>
      <c r="BM23" s="371"/>
      <c r="BN23" s="371"/>
      <c r="BO23" s="371"/>
      <c r="BP23" s="371"/>
      <c r="BQ23" s="371"/>
      <c r="BR23" s="371"/>
      <c r="BS23" s="371"/>
      <c r="BT23" s="371"/>
      <c r="BU23" s="371"/>
      <c r="BV23" s="371"/>
      <c r="BW23" s="371"/>
      <c r="BX23" s="371"/>
      <c r="BY23" s="371"/>
      <c r="BZ23" s="371"/>
      <c r="CA23" s="371"/>
      <c r="CB23" s="371"/>
      <c r="CC23" s="371"/>
      <c r="CD23" s="371"/>
      <c r="CE23" s="371"/>
      <c r="CF23" s="371"/>
      <c r="CG23" s="371"/>
      <c r="CH23" s="371"/>
      <c r="CI23" s="371"/>
      <c r="CJ23" s="371"/>
      <c r="CK23" s="371"/>
      <c r="CL23" s="371"/>
      <c r="CM23" s="371"/>
      <c r="CN23" s="371"/>
      <c r="CO23" s="371"/>
      <c r="CP23" s="371"/>
      <c r="CQ23" s="371"/>
      <c r="CR23" s="371"/>
      <c r="CS23" s="371"/>
      <c r="CT23" s="371"/>
      <c r="CU23" s="371"/>
      <c r="CV23" s="371"/>
      <c r="CW23" s="371"/>
      <c r="CX23" s="371"/>
      <c r="CY23" s="371"/>
      <c r="CZ23" s="371"/>
    </row>
    <row r="24" spans="1:104" ht="3" customHeight="1" x14ac:dyDescent="0.25"/>
    <row r="25" spans="1:104" x14ac:dyDescent="0.25">
      <c r="B25" s="338" t="str">
        <f>'1.1'!L28</f>
        <v>Генеральный директор</v>
      </c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0"/>
      <c r="BN25" s="338" t="str">
        <f>'1.1'!BX28</f>
        <v>Воронин В.Ю.</v>
      </c>
      <c r="BO25" s="33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  <c r="CF25" s="338"/>
      <c r="CG25" s="338"/>
      <c r="CH25" s="338"/>
      <c r="CI25" s="338"/>
      <c r="CJ25" s="338"/>
      <c r="CK25" s="338"/>
      <c r="CL25" s="338"/>
      <c r="CM25" s="338"/>
    </row>
    <row r="26" spans="1:104" x14ac:dyDescent="0.25">
      <c r="B26" s="339" t="s">
        <v>87</v>
      </c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39"/>
      <c r="AY26" s="339"/>
      <c r="AZ26" s="339"/>
      <c r="BA26" s="339"/>
      <c r="BB26" s="339"/>
      <c r="BC26" s="339"/>
      <c r="BD26" s="339"/>
      <c r="BE26" s="339"/>
      <c r="BF26" s="339"/>
      <c r="BG26" s="339"/>
      <c r="BH26" s="339"/>
      <c r="BI26" s="339"/>
      <c r="BJ26" s="339"/>
      <c r="BK26" s="339"/>
      <c r="BL26" s="339"/>
      <c r="BM26" s="86"/>
      <c r="BN26" s="339" t="s">
        <v>88</v>
      </c>
      <c r="BO26" s="339"/>
      <c r="BP26" s="339"/>
      <c r="BQ26" s="339"/>
      <c r="BR26" s="339"/>
      <c r="BS26" s="339"/>
      <c r="BT26" s="339"/>
      <c r="BU26" s="339"/>
      <c r="BV26" s="339"/>
      <c r="BW26" s="339"/>
      <c r="BX26" s="339"/>
      <c r="BY26" s="339"/>
      <c r="BZ26" s="339"/>
      <c r="CA26" s="339"/>
      <c r="CB26" s="339"/>
      <c r="CC26" s="339"/>
      <c r="CD26" s="339"/>
      <c r="CE26" s="339"/>
      <c r="CF26" s="339"/>
      <c r="CG26" s="339"/>
      <c r="CH26" s="339"/>
      <c r="CI26" s="339"/>
      <c r="CJ26" s="339"/>
      <c r="CK26" s="339"/>
      <c r="CL26" s="339"/>
      <c r="CM26" s="339"/>
    </row>
    <row r="27" spans="1:104" x14ac:dyDescent="0.25">
      <c r="BN27" s="79" t="s">
        <v>356</v>
      </c>
    </row>
  </sheetData>
  <mergeCells count="55">
    <mergeCell ref="A20:CZ20"/>
    <mergeCell ref="A21:CZ21"/>
    <mergeCell ref="A22:CZ22"/>
    <mergeCell ref="A23:CZ23"/>
    <mergeCell ref="A17:F18"/>
    <mergeCell ref="G17:G18"/>
    <mergeCell ref="H17:BD18"/>
    <mergeCell ref="BE17:CB17"/>
    <mergeCell ref="CC17:CZ18"/>
    <mergeCell ref="BE18:CB18"/>
    <mergeCell ref="A15:F16"/>
    <mergeCell ref="G15:G16"/>
    <mergeCell ref="H15:BD16"/>
    <mergeCell ref="BE15:CB15"/>
    <mergeCell ref="CC15:CZ16"/>
    <mergeCell ref="BE16:CB16"/>
    <mergeCell ref="A13:F13"/>
    <mergeCell ref="H13:BD13"/>
    <mergeCell ref="BE13:CB13"/>
    <mergeCell ref="CC13:CZ13"/>
    <mergeCell ref="A14:F14"/>
    <mergeCell ref="H14:BD14"/>
    <mergeCell ref="BE14:CB14"/>
    <mergeCell ref="CC14:CZ14"/>
    <mergeCell ref="A11:F12"/>
    <mergeCell ref="G11:G12"/>
    <mergeCell ref="H11:BD12"/>
    <mergeCell ref="BE11:CB11"/>
    <mergeCell ref="CC11:CZ12"/>
    <mergeCell ref="BE12:CB12"/>
    <mergeCell ref="H8:BD8"/>
    <mergeCell ref="BE8:CB8"/>
    <mergeCell ref="CC8:CZ8"/>
    <mergeCell ref="A9:F10"/>
    <mergeCell ref="G9:G10"/>
    <mergeCell ref="H9:BD10"/>
    <mergeCell ref="BE9:CB9"/>
    <mergeCell ref="CC9:CZ10"/>
    <mergeCell ref="BE10:CB10"/>
    <mergeCell ref="B25:BL25"/>
    <mergeCell ref="BN25:CM25"/>
    <mergeCell ref="B26:BL26"/>
    <mergeCell ref="BN26:CM26"/>
    <mergeCell ref="A2:CZ2"/>
    <mergeCell ref="F3:CU3"/>
    <mergeCell ref="F4:CU4"/>
    <mergeCell ref="A6:F6"/>
    <mergeCell ref="G6:BD6"/>
    <mergeCell ref="BE6:CB6"/>
    <mergeCell ref="CC6:CZ6"/>
    <mergeCell ref="A7:F7"/>
    <mergeCell ref="H7:BD7"/>
    <mergeCell ref="BE7:CB7"/>
    <mergeCell ref="CC7:CZ7"/>
    <mergeCell ref="A8:F8"/>
  </mergeCells>
  <pageMargins left="0.78740157480314965" right="0.39370078740157483" top="0.59055118110236227" bottom="0.39370078740157483" header="0.19685039370078741" footer="0.19685039370078741"/>
  <pageSetup paperSize="9" scale="9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Z17"/>
  <sheetViews>
    <sheetView view="pageBreakPreview" topLeftCell="A4" workbookViewId="0">
      <selection activeCell="B12" sqref="B12:BY12"/>
    </sheetView>
  </sheetViews>
  <sheetFormatPr defaultColWidth="0.75" defaultRowHeight="15" x14ac:dyDescent="0.25"/>
  <cols>
    <col min="1" max="34" width="0.75" style="79"/>
    <col min="35" max="35" width="3.5" style="79" customWidth="1"/>
    <col min="36" max="16384" width="0.75" style="79"/>
  </cols>
  <sheetData>
    <row r="1" spans="1:104" s="74" customFormat="1" ht="15.75" x14ac:dyDescent="0.25">
      <c r="CZ1" s="75" t="s">
        <v>213</v>
      </c>
    </row>
    <row r="2" spans="1:104" s="74" customFormat="1" ht="15.75" x14ac:dyDescent="0.25"/>
    <row r="3" spans="1:104" s="74" customFormat="1" ht="15.75" x14ac:dyDescent="0.25">
      <c r="A3" s="373" t="s">
        <v>242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  <c r="BU3" s="373"/>
      <c r="BV3" s="373"/>
      <c r="BW3" s="373"/>
      <c r="BX3" s="373"/>
      <c r="BY3" s="373"/>
      <c r="BZ3" s="373"/>
      <c r="CA3" s="373"/>
      <c r="CB3" s="373"/>
      <c r="CC3" s="373"/>
      <c r="CD3" s="373"/>
      <c r="CE3" s="373"/>
      <c r="CF3" s="373"/>
      <c r="CG3" s="373"/>
      <c r="CH3" s="373"/>
      <c r="CI3" s="373"/>
      <c r="CJ3" s="373"/>
      <c r="CK3" s="373"/>
      <c r="CL3" s="373"/>
      <c r="CM3" s="373"/>
      <c r="CN3" s="373"/>
      <c r="CO3" s="373"/>
      <c r="CP3" s="373"/>
      <c r="CQ3" s="373"/>
      <c r="CR3" s="373"/>
      <c r="CS3" s="373"/>
      <c r="CT3" s="373"/>
      <c r="CU3" s="373"/>
      <c r="CV3" s="373"/>
      <c r="CW3" s="373"/>
      <c r="CX3" s="373"/>
      <c r="CY3" s="373"/>
      <c r="CZ3" s="373"/>
    </row>
    <row r="4" spans="1:104" s="74" customFormat="1" ht="15.75" customHeight="1" x14ac:dyDescent="0.25">
      <c r="A4" s="374" t="s">
        <v>243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  <c r="BG4" s="374"/>
      <c r="BH4" s="374"/>
      <c r="BI4" s="374"/>
      <c r="BJ4" s="374"/>
      <c r="BK4" s="374"/>
      <c r="BL4" s="374"/>
      <c r="BM4" s="374"/>
      <c r="BN4" s="374"/>
      <c r="BO4" s="374"/>
      <c r="BP4" s="374"/>
      <c r="BQ4" s="374"/>
      <c r="BR4" s="374"/>
      <c r="BS4" s="374"/>
      <c r="BT4" s="374"/>
      <c r="BU4" s="374"/>
      <c r="BV4" s="374"/>
      <c r="BW4" s="374"/>
      <c r="BX4" s="374"/>
      <c r="BY4" s="374"/>
      <c r="BZ4" s="374"/>
      <c r="CA4" s="374"/>
      <c r="CB4" s="374"/>
      <c r="CC4" s="374"/>
      <c r="CD4" s="374"/>
      <c r="CE4" s="374"/>
      <c r="CF4" s="374"/>
      <c r="CG4" s="374"/>
      <c r="CH4" s="375" t="s">
        <v>474</v>
      </c>
      <c r="CI4" s="375"/>
      <c r="CJ4" s="375"/>
      <c r="CK4" s="375"/>
      <c r="CL4" s="375"/>
      <c r="CM4" s="375"/>
      <c r="CN4" s="375"/>
      <c r="CO4" s="375"/>
      <c r="CP4" s="375"/>
      <c r="CQ4" s="375"/>
      <c r="CR4" s="375"/>
      <c r="CS4" s="375"/>
      <c r="CT4" s="375"/>
      <c r="CU4" s="375"/>
    </row>
    <row r="5" spans="1:104" s="76" customFormat="1" ht="15.75" x14ac:dyDescent="0.25"/>
    <row r="6" spans="1:104" s="74" customFormat="1" ht="15.75" x14ac:dyDescent="0.25">
      <c r="F6" s="280" t="str">
        <f>'1.1'!A10</f>
        <v xml:space="preserve">ООО "Энергоресурс" </v>
      </c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0"/>
    </row>
    <row r="7" spans="1:104" s="74" customFormat="1" ht="15.75" x14ac:dyDescent="0.25">
      <c r="F7" s="281" t="s">
        <v>244</v>
      </c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</row>
    <row r="9" spans="1:104" s="78" customFormat="1" ht="16.5" customHeight="1" x14ac:dyDescent="0.2">
      <c r="A9" s="372" t="s">
        <v>56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372"/>
      <c r="BG9" s="372"/>
      <c r="BH9" s="372"/>
      <c r="BI9" s="372"/>
      <c r="BJ9" s="372"/>
      <c r="BK9" s="372"/>
      <c r="BL9" s="372"/>
      <c r="BM9" s="372"/>
      <c r="BN9" s="372"/>
      <c r="BO9" s="372"/>
      <c r="BP9" s="372"/>
      <c r="BQ9" s="372"/>
      <c r="BR9" s="372"/>
      <c r="BS9" s="372"/>
      <c r="BT9" s="372"/>
      <c r="BU9" s="372"/>
      <c r="BV9" s="372"/>
      <c r="BW9" s="372"/>
      <c r="BX9" s="372"/>
      <c r="BY9" s="372"/>
      <c r="BZ9" s="372"/>
      <c r="CA9" s="372" t="s">
        <v>245</v>
      </c>
      <c r="CB9" s="372"/>
      <c r="CC9" s="372"/>
      <c r="CD9" s="372"/>
      <c r="CE9" s="372"/>
      <c r="CF9" s="372"/>
      <c r="CG9" s="372"/>
      <c r="CH9" s="372"/>
      <c r="CI9" s="372"/>
      <c r="CJ9" s="372"/>
      <c r="CK9" s="372"/>
      <c r="CL9" s="372"/>
      <c r="CM9" s="372"/>
      <c r="CN9" s="372"/>
      <c r="CO9" s="372"/>
      <c r="CP9" s="372"/>
      <c r="CQ9" s="372"/>
      <c r="CR9" s="372"/>
      <c r="CS9" s="372"/>
      <c r="CT9" s="372"/>
      <c r="CU9" s="372"/>
      <c r="CV9" s="372"/>
      <c r="CW9" s="372"/>
      <c r="CX9" s="372"/>
      <c r="CY9" s="372"/>
      <c r="CZ9" s="372"/>
    </row>
    <row r="10" spans="1:104" s="78" customFormat="1" x14ac:dyDescent="0.2">
      <c r="A10" s="372">
        <v>1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I10" s="372"/>
      <c r="BJ10" s="372"/>
      <c r="BK10" s="372"/>
      <c r="BL10" s="372"/>
      <c r="BM10" s="372"/>
      <c r="BN10" s="372"/>
      <c r="BO10" s="372"/>
      <c r="BP10" s="372"/>
      <c r="BQ10" s="372"/>
      <c r="BR10" s="372"/>
      <c r="BS10" s="372"/>
      <c r="BT10" s="372"/>
      <c r="BU10" s="372"/>
      <c r="BV10" s="372"/>
      <c r="BW10" s="372"/>
      <c r="BX10" s="372"/>
      <c r="BY10" s="372"/>
      <c r="BZ10" s="372"/>
      <c r="CA10" s="372">
        <v>2</v>
      </c>
      <c r="CB10" s="372"/>
      <c r="CC10" s="372"/>
      <c r="CD10" s="372"/>
      <c r="CE10" s="372"/>
      <c r="CF10" s="372"/>
      <c r="CG10" s="372"/>
      <c r="CH10" s="372"/>
      <c r="CI10" s="372"/>
      <c r="CJ10" s="372"/>
      <c r="CK10" s="372"/>
      <c r="CL10" s="372"/>
      <c r="CM10" s="372"/>
      <c r="CN10" s="372"/>
      <c r="CO10" s="372"/>
      <c r="CP10" s="372"/>
      <c r="CQ10" s="372"/>
      <c r="CR10" s="372"/>
      <c r="CS10" s="372"/>
      <c r="CT10" s="372"/>
      <c r="CU10" s="372"/>
      <c r="CV10" s="372"/>
      <c r="CW10" s="372"/>
      <c r="CX10" s="372"/>
      <c r="CY10" s="372"/>
      <c r="CZ10" s="372"/>
    </row>
    <row r="11" spans="1:104" ht="77.25" customHeight="1" x14ac:dyDescent="0.25">
      <c r="A11" s="89"/>
      <c r="B11" s="376" t="s">
        <v>246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76"/>
      <c r="BS11" s="376"/>
      <c r="BT11" s="376"/>
      <c r="BU11" s="376"/>
      <c r="BV11" s="376"/>
      <c r="BW11" s="376"/>
      <c r="BX11" s="376"/>
      <c r="BY11" s="376"/>
      <c r="BZ11" s="90"/>
      <c r="CA11" s="372">
        <v>0</v>
      </c>
      <c r="CB11" s="372"/>
      <c r="CC11" s="372"/>
      <c r="CD11" s="372"/>
      <c r="CE11" s="372"/>
      <c r="CF11" s="372"/>
      <c r="CG11" s="372"/>
      <c r="CH11" s="372"/>
      <c r="CI11" s="372"/>
      <c r="CJ11" s="372"/>
      <c r="CK11" s="372"/>
      <c r="CL11" s="372"/>
      <c r="CM11" s="372"/>
      <c r="CN11" s="372"/>
      <c r="CO11" s="372"/>
      <c r="CP11" s="372"/>
      <c r="CQ11" s="372"/>
      <c r="CR11" s="372"/>
      <c r="CS11" s="372"/>
      <c r="CT11" s="372"/>
      <c r="CU11" s="372"/>
      <c r="CV11" s="372"/>
      <c r="CW11" s="372"/>
      <c r="CX11" s="372"/>
      <c r="CY11" s="372"/>
      <c r="CZ11" s="372"/>
    </row>
    <row r="12" spans="1:104" ht="93" customHeight="1" x14ac:dyDescent="0.25">
      <c r="A12" s="89"/>
      <c r="B12" s="376" t="s">
        <v>247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376"/>
      <c r="AV12" s="376"/>
      <c r="AW12" s="376"/>
      <c r="AX12" s="376"/>
      <c r="AY12" s="376"/>
      <c r="AZ12" s="376"/>
      <c r="BA12" s="376"/>
      <c r="BB12" s="376"/>
      <c r="BC12" s="376"/>
      <c r="BD12" s="376"/>
      <c r="BE12" s="376"/>
      <c r="BF12" s="376"/>
      <c r="BG12" s="376"/>
      <c r="BH12" s="376"/>
      <c r="BI12" s="376"/>
      <c r="BJ12" s="376"/>
      <c r="BK12" s="376"/>
      <c r="BL12" s="376"/>
      <c r="BM12" s="376"/>
      <c r="BN12" s="376"/>
      <c r="BO12" s="376"/>
      <c r="BP12" s="376"/>
      <c r="BQ12" s="376"/>
      <c r="BR12" s="376"/>
      <c r="BS12" s="376"/>
      <c r="BT12" s="376"/>
      <c r="BU12" s="376"/>
      <c r="BV12" s="376"/>
      <c r="BW12" s="376"/>
      <c r="BX12" s="376"/>
      <c r="BY12" s="376"/>
      <c r="BZ12" s="90"/>
      <c r="CA12" s="372">
        <v>0</v>
      </c>
      <c r="CB12" s="372"/>
      <c r="CC12" s="372"/>
      <c r="CD12" s="372"/>
      <c r="CE12" s="372"/>
      <c r="CF12" s="372"/>
      <c r="CG12" s="372"/>
      <c r="CH12" s="372"/>
      <c r="CI12" s="372"/>
      <c r="CJ12" s="372"/>
      <c r="CK12" s="372"/>
      <c r="CL12" s="372"/>
      <c r="CM12" s="372"/>
      <c r="CN12" s="372"/>
      <c r="CO12" s="372"/>
      <c r="CP12" s="372"/>
      <c r="CQ12" s="372"/>
      <c r="CR12" s="372"/>
      <c r="CS12" s="372"/>
      <c r="CT12" s="372"/>
      <c r="CU12" s="372"/>
      <c r="CV12" s="372"/>
      <c r="CW12" s="372"/>
      <c r="CX12" s="372"/>
      <c r="CY12" s="372"/>
      <c r="CZ12" s="372"/>
    </row>
    <row r="13" spans="1:104" ht="33" customHeight="1" x14ac:dyDescent="0.25">
      <c r="A13" s="89"/>
      <c r="B13" s="376" t="s">
        <v>248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76"/>
      <c r="AX13" s="376"/>
      <c r="AY13" s="376"/>
      <c r="AZ13" s="376"/>
      <c r="BA13" s="376"/>
      <c r="BB13" s="376"/>
      <c r="BC13" s="376"/>
      <c r="BD13" s="376"/>
      <c r="BE13" s="376"/>
      <c r="BF13" s="376"/>
      <c r="BG13" s="376"/>
      <c r="BH13" s="376"/>
      <c r="BI13" s="376"/>
      <c r="BJ13" s="376"/>
      <c r="BK13" s="376"/>
      <c r="BL13" s="376"/>
      <c r="BM13" s="376"/>
      <c r="BN13" s="376"/>
      <c r="BO13" s="376"/>
      <c r="BP13" s="376"/>
      <c r="BQ13" s="376"/>
      <c r="BR13" s="376"/>
      <c r="BS13" s="376"/>
      <c r="BT13" s="376"/>
      <c r="BU13" s="376"/>
      <c r="BV13" s="376"/>
      <c r="BW13" s="376"/>
      <c r="BX13" s="376"/>
      <c r="BY13" s="376"/>
      <c r="BZ13" s="90"/>
      <c r="CA13" s="372">
        <v>1</v>
      </c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  <c r="CY13" s="372"/>
      <c r="CZ13" s="372"/>
    </row>
    <row r="15" spans="1:104" s="74" customFormat="1" ht="15.75" x14ac:dyDescent="0.25">
      <c r="A15" s="300" t="str">
        <f>'1.1'!L28</f>
        <v>Генеральный директор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280" t="str">
        <f>'1.9'!BN25</f>
        <v>Воронин В.Ю.</v>
      </c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</row>
    <row r="16" spans="1:104" s="77" customFormat="1" ht="13.5" customHeight="1" x14ac:dyDescent="0.2">
      <c r="A16" s="281" t="s">
        <v>176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 t="s">
        <v>177</v>
      </c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 t="s">
        <v>178</v>
      </c>
      <c r="BX16" s="281"/>
      <c r="BY16" s="281"/>
      <c r="BZ16" s="281"/>
      <c r="CA16" s="281"/>
      <c r="CB16" s="281"/>
      <c r="CC16" s="281"/>
      <c r="CD16" s="281"/>
      <c r="CE16" s="281"/>
      <c r="CF16" s="281"/>
      <c r="CG16" s="281"/>
      <c r="CH16" s="281"/>
      <c r="CI16" s="281"/>
      <c r="CJ16" s="281"/>
      <c r="CK16" s="281"/>
      <c r="CL16" s="281"/>
      <c r="CM16" s="281"/>
      <c r="CN16" s="281"/>
      <c r="CO16" s="281"/>
      <c r="CP16" s="281"/>
      <c r="CQ16" s="281"/>
      <c r="CR16" s="281"/>
      <c r="CS16" s="281"/>
      <c r="CT16" s="281"/>
      <c r="CU16" s="281"/>
      <c r="CV16" s="281"/>
      <c r="CW16" s="281"/>
      <c r="CX16" s="281"/>
      <c r="CY16" s="281"/>
      <c r="CZ16" s="281"/>
    </row>
    <row r="17" ht="3" customHeight="1" x14ac:dyDescent="0.25"/>
  </sheetData>
  <mergeCells count="21">
    <mergeCell ref="A16:AK16"/>
    <mergeCell ref="AL16:BV16"/>
    <mergeCell ref="BW16:CZ16"/>
    <mergeCell ref="A10:BZ10"/>
    <mergeCell ref="CA10:CZ10"/>
    <mergeCell ref="B11:BY11"/>
    <mergeCell ref="CA11:CZ11"/>
    <mergeCell ref="B12:BY12"/>
    <mergeCell ref="CA12:CZ12"/>
    <mergeCell ref="B13:BY13"/>
    <mergeCell ref="CA13:CZ13"/>
    <mergeCell ref="A15:AK15"/>
    <mergeCell ref="AL15:BV15"/>
    <mergeCell ref="BW15:CZ15"/>
    <mergeCell ref="A9:BZ9"/>
    <mergeCell ref="CA9:CZ9"/>
    <mergeCell ref="A3:CZ3"/>
    <mergeCell ref="A4:CG4"/>
    <mergeCell ref="CH4:CU4"/>
    <mergeCell ref="F6:CU6"/>
    <mergeCell ref="F7:CU7"/>
  </mergeCells>
  <pageMargins left="0.78740157480314965" right="0.59055118110236227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Z16"/>
  <sheetViews>
    <sheetView view="pageBreakPreview" workbookViewId="0">
      <selection activeCell="CA12" sqref="CA12:CZ12"/>
    </sheetView>
  </sheetViews>
  <sheetFormatPr defaultColWidth="0.75" defaultRowHeight="15" x14ac:dyDescent="0.25"/>
  <cols>
    <col min="1" max="31" width="0.75" style="79"/>
    <col min="32" max="32" width="3" style="79" customWidth="1"/>
    <col min="33" max="16384" width="0.75" style="79"/>
  </cols>
  <sheetData>
    <row r="1" spans="1:104" s="74" customFormat="1" ht="15.75" x14ac:dyDescent="0.25"/>
    <row r="2" spans="1:104" s="74" customFormat="1" ht="32.25" customHeight="1" x14ac:dyDescent="0.25">
      <c r="A2" s="279" t="s">
        <v>249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</row>
    <row r="3" spans="1:104" s="76" customFormat="1" ht="15.75" x14ac:dyDescent="0.25">
      <c r="X3" s="377" t="s">
        <v>250</v>
      </c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5" t="s">
        <v>474</v>
      </c>
      <c r="BH3" s="375"/>
      <c r="BI3" s="375"/>
      <c r="BJ3" s="375"/>
      <c r="BK3" s="375"/>
      <c r="BL3" s="375"/>
      <c r="BM3" s="375"/>
      <c r="BN3" s="375"/>
      <c r="BO3" s="375"/>
      <c r="BP3" s="375"/>
      <c r="BQ3" s="375"/>
      <c r="BR3" s="375"/>
      <c r="BS3" s="375"/>
      <c r="BT3" s="375"/>
      <c r="BU3" s="375"/>
      <c r="BV3" s="375"/>
      <c r="BW3" s="375"/>
      <c r="BX3" s="375"/>
      <c r="BY3" s="375"/>
      <c r="BZ3" s="375"/>
    </row>
    <row r="4" spans="1:104" s="74" customFormat="1" ht="15.75" x14ac:dyDescent="0.25"/>
    <row r="5" spans="1:104" s="74" customFormat="1" ht="15.75" x14ac:dyDescent="0.25">
      <c r="F5" s="280" t="str">
        <f>'1.1'!A10</f>
        <v xml:space="preserve">ООО "Энергоресурс" 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0"/>
    </row>
    <row r="6" spans="1:104" s="74" customFormat="1" ht="15.75" x14ac:dyDescent="0.25">
      <c r="F6" s="281" t="s">
        <v>244</v>
      </c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1"/>
      <c r="CN6" s="281"/>
      <c r="CO6" s="281"/>
      <c r="CP6" s="281"/>
      <c r="CQ6" s="281"/>
      <c r="CR6" s="281"/>
      <c r="CS6" s="281"/>
      <c r="CT6" s="281"/>
      <c r="CU6" s="281"/>
    </row>
    <row r="8" spans="1:104" s="78" customFormat="1" ht="16.5" customHeight="1" x14ac:dyDescent="0.2">
      <c r="A8" s="372" t="s">
        <v>56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2"/>
      <c r="BR8" s="372"/>
      <c r="BS8" s="372"/>
      <c r="BT8" s="372"/>
      <c r="BU8" s="372"/>
      <c r="BV8" s="372"/>
      <c r="BW8" s="372"/>
      <c r="BX8" s="372"/>
      <c r="BY8" s="372"/>
      <c r="BZ8" s="372"/>
      <c r="CA8" s="372" t="s">
        <v>245</v>
      </c>
      <c r="CB8" s="372"/>
      <c r="CC8" s="372"/>
      <c r="CD8" s="372"/>
      <c r="CE8" s="372"/>
      <c r="CF8" s="372"/>
      <c r="CG8" s="372"/>
      <c r="CH8" s="372"/>
      <c r="CI8" s="372"/>
      <c r="CJ8" s="372"/>
      <c r="CK8" s="372"/>
      <c r="CL8" s="372"/>
      <c r="CM8" s="372"/>
      <c r="CN8" s="372"/>
      <c r="CO8" s="372"/>
      <c r="CP8" s="372"/>
      <c r="CQ8" s="372"/>
      <c r="CR8" s="372"/>
      <c r="CS8" s="372"/>
      <c r="CT8" s="372"/>
      <c r="CU8" s="372"/>
      <c r="CV8" s="372"/>
      <c r="CW8" s="372"/>
      <c r="CX8" s="372"/>
      <c r="CY8" s="372"/>
      <c r="CZ8" s="372"/>
    </row>
    <row r="9" spans="1:104" s="78" customFormat="1" x14ac:dyDescent="0.2">
      <c r="A9" s="372">
        <v>1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372"/>
      <c r="BG9" s="372"/>
      <c r="BH9" s="372"/>
      <c r="BI9" s="372"/>
      <c r="BJ9" s="372"/>
      <c r="BK9" s="372"/>
      <c r="BL9" s="372"/>
      <c r="BM9" s="372"/>
      <c r="BN9" s="372"/>
      <c r="BO9" s="372"/>
      <c r="BP9" s="372"/>
      <c r="BQ9" s="372"/>
      <c r="BR9" s="372"/>
      <c r="BS9" s="372"/>
      <c r="BT9" s="372"/>
      <c r="BU9" s="372"/>
      <c r="BV9" s="372"/>
      <c r="BW9" s="372"/>
      <c r="BX9" s="372"/>
      <c r="BY9" s="372"/>
      <c r="BZ9" s="372"/>
      <c r="CA9" s="372">
        <v>2</v>
      </c>
      <c r="CB9" s="372"/>
      <c r="CC9" s="372"/>
      <c r="CD9" s="372"/>
      <c r="CE9" s="372"/>
      <c r="CF9" s="372"/>
      <c r="CG9" s="372"/>
      <c r="CH9" s="372"/>
      <c r="CI9" s="372"/>
      <c r="CJ9" s="372"/>
      <c r="CK9" s="372"/>
      <c r="CL9" s="372"/>
      <c r="CM9" s="372"/>
      <c r="CN9" s="372"/>
      <c r="CO9" s="372"/>
      <c r="CP9" s="372"/>
      <c r="CQ9" s="372"/>
      <c r="CR9" s="372"/>
      <c r="CS9" s="372"/>
      <c r="CT9" s="372"/>
      <c r="CU9" s="372"/>
      <c r="CV9" s="372"/>
      <c r="CW9" s="372"/>
      <c r="CX9" s="372"/>
      <c r="CY9" s="372"/>
      <c r="CZ9" s="372"/>
    </row>
    <row r="10" spans="1:104" ht="63.75" customHeight="1" x14ac:dyDescent="0.25">
      <c r="A10" s="87"/>
      <c r="B10" s="376" t="s">
        <v>251</v>
      </c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91"/>
      <c r="CA10" s="372">
        <v>0</v>
      </c>
      <c r="CB10" s="372"/>
      <c r="CC10" s="372"/>
      <c r="CD10" s="372"/>
      <c r="CE10" s="372"/>
      <c r="CF10" s="372"/>
      <c r="CG10" s="372"/>
      <c r="CH10" s="372"/>
      <c r="CI10" s="372"/>
      <c r="CJ10" s="372"/>
      <c r="CK10" s="372"/>
      <c r="CL10" s="372"/>
      <c r="CM10" s="372"/>
      <c r="CN10" s="372"/>
      <c r="CO10" s="372"/>
      <c r="CP10" s="372"/>
      <c r="CQ10" s="372"/>
      <c r="CR10" s="372"/>
      <c r="CS10" s="372"/>
      <c r="CT10" s="372"/>
      <c r="CU10" s="372"/>
      <c r="CV10" s="372"/>
      <c r="CW10" s="372"/>
      <c r="CX10" s="372"/>
      <c r="CY10" s="372"/>
      <c r="CZ10" s="372"/>
    </row>
    <row r="11" spans="1:104" ht="79.5" customHeight="1" x14ac:dyDescent="0.25">
      <c r="A11" s="87"/>
      <c r="B11" s="376" t="s">
        <v>252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76"/>
      <c r="BS11" s="376"/>
      <c r="BT11" s="376"/>
      <c r="BU11" s="376"/>
      <c r="BV11" s="376"/>
      <c r="BW11" s="376"/>
      <c r="BX11" s="376"/>
      <c r="BY11" s="376"/>
      <c r="BZ11" s="91"/>
      <c r="CA11" s="372">
        <v>0</v>
      </c>
      <c r="CB11" s="372"/>
      <c r="CC11" s="372"/>
      <c r="CD11" s="372"/>
      <c r="CE11" s="372"/>
      <c r="CF11" s="372"/>
      <c r="CG11" s="372"/>
      <c r="CH11" s="372"/>
      <c r="CI11" s="372"/>
      <c r="CJ11" s="372"/>
      <c r="CK11" s="372"/>
      <c r="CL11" s="372"/>
      <c r="CM11" s="372"/>
      <c r="CN11" s="372"/>
      <c r="CO11" s="372"/>
      <c r="CP11" s="372"/>
      <c r="CQ11" s="372"/>
      <c r="CR11" s="372"/>
      <c r="CS11" s="372"/>
      <c r="CT11" s="372"/>
      <c r="CU11" s="372"/>
      <c r="CV11" s="372"/>
      <c r="CW11" s="372"/>
      <c r="CX11" s="372"/>
      <c r="CY11" s="372"/>
      <c r="CZ11" s="372"/>
    </row>
    <row r="12" spans="1:104" ht="33" customHeight="1" x14ac:dyDescent="0.25">
      <c r="A12" s="87"/>
      <c r="B12" s="376" t="s">
        <v>253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376"/>
      <c r="AV12" s="376"/>
      <c r="AW12" s="376"/>
      <c r="AX12" s="376"/>
      <c r="AY12" s="376"/>
      <c r="AZ12" s="376"/>
      <c r="BA12" s="376"/>
      <c r="BB12" s="376"/>
      <c r="BC12" s="376"/>
      <c r="BD12" s="376"/>
      <c r="BE12" s="376"/>
      <c r="BF12" s="376"/>
      <c r="BG12" s="376"/>
      <c r="BH12" s="376"/>
      <c r="BI12" s="376"/>
      <c r="BJ12" s="376"/>
      <c r="BK12" s="376"/>
      <c r="BL12" s="376"/>
      <c r="BM12" s="376"/>
      <c r="BN12" s="376"/>
      <c r="BO12" s="376"/>
      <c r="BP12" s="376"/>
      <c r="BQ12" s="376"/>
      <c r="BR12" s="376"/>
      <c r="BS12" s="376"/>
      <c r="BT12" s="376"/>
      <c r="BU12" s="376"/>
      <c r="BV12" s="376"/>
      <c r="BW12" s="376"/>
      <c r="BX12" s="376"/>
      <c r="BY12" s="376"/>
      <c r="BZ12" s="91"/>
      <c r="CA12" s="372">
        <v>1</v>
      </c>
      <c r="CB12" s="372"/>
      <c r="CC12" s="372"/>
      <c r="CD12" s="372"/>
      <c r="CE12" s="372"/>
      <c r="CF12" s="372"/>
      <c r="CG12" s="372"/>
      <c r="CH12" s="372"/>
      <c r="CI12" s="372"/>
      <c r="CJ12" s="372"/>
      <c r="CK12" s="372"/>
      <c r="CL12" s="372"/>
      <c r="CM12" s="372"/>
      <c r="CN12" s="372"/>
      <c r="CO12" s="372"/>
      <c r="CP12" s="372"/>
      <c r="CQ12" s="372"/>
      <c r="CR12" s="372"/>
      <c r="CS12" s="372"/>
      <c r="CT12" s="372"/>
      <c r="CU12" s="372"/>
      <c r="CV12" s="372"/>
      <c r="CW12" s="372"/>
      <c r="CX12" s="372"/>
      <c r="CY12" s="372"/>
      <c r="CZ12" s="372"/>
    </row>
    <row r="14" spans="1:104" s="74" customFormat="1" ht="15.75" x14ac:dyDescent="0.25">
      <c r="A14" s="300" t="str">
        <f>'1.1'!L28</f>
        <v>Генеральный директор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280" t="str">
        <f>'3.1'!AL15:BV15</f>
        <v>Воронин В.Ю.</v>
      </c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  <c r="CX14" s="280"/>
      <c r="CY14" s="280"/>
      <c r="CZ14" s="280"/>
    </row>
    <row r="15" spans="1:104" s="77" customFormat="1" ht="13.5" customHeight="1" x14ac:dyDescent="0.2">
      <c r="A15" s="281" t="s">
        <v>176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 t="s">
        <v>177</v>
      </c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 t="s">
        <v>178</v>
      </c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</row>
    <row r="16" spans="1:104" ht="3" customHeight="1" x14ac:dyDescent="0.25"/>
  </sheetData>
  <mergeCells count="21">
    <mergeCell ref="A15:AK15"/>
    <mergeCell ref="AL15:BV15"/>
    <mergeCell ref="BW15:CZ15"/>
    <mergeCell ref="A9:BZ9"/>
    <mergeCell ref="CA9:CZ9"/>
    <mergeCell ref="B10:BY10"/>
    <mergeCell ref="CA10:CZ10"/>
    <mergeCell ref="B11:BY11"/>
    <mergeCell ref="CA11:CZ11"/>
    <mergeCell ref="B12:BY12"/>
    <mergeCell ref="CA12:CZ12"/>
    <mergeCell ref="A14:AK14"/>
    <mergeCell ref="AL14:BV14"/>
    <mergeCell ref="BW14:CZ14"/>
    <mergeCell ref="A8:BZ8"/>
    <mergeCell ref="CA8:CZ8"/>
    <mergeCell ref="A2:CZ2"/>
    <mergeCell ref="X3:BF3"/>
    <mergeCell ref="BG3:BZ3"/>
    <mergeCell ref="F5:CU5"/>
    <mergeCell ref="F6:CU6"/>
  </mergeCells>
  <pageMargins left="0.78740157480314965" right="0.59055118110236227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Z18"/>
  <sheetViews>
    <sheetView view="pageBreakPreview" zoomScaleSheetLayoutView="100" workbookViewId="0">
      <selection activeCell="DN16" sqref="DN16"/>
    </sheetView>
  </sheetViews>
  <sheetFormatPr defaultColWidth="0.75" defaultRowHeight="15" x14ac:dyDescent="0.25"/>
  <cols>
    <col min="1" max="16384" width="0.75" style="79"/>
  </cols>
  <sheetData>
    <row r="1" spans="1:104" s="74" customFormat="1" ht="15.75" x14ac:dyDescent="0.25"/>
    <row r="2" spans="1:104" s="74" customFormat="1" ht="32.25" customHeight="1" x14ac:dyDescent="0.25">
      <c r="A2" s="279" t="s">
        <v>254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</row>
    <row r="3" spans="1:104" s="76" customFormat="1" ht="15.75" x14ac:dyDescent="0.25">
      <c r="A3" s="377" t="s">
        <v>255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  <c r="CA3" s="377"/>
      <c r="CB3" s="377"/>
      <c r="CC3" s="375" t="s">
        <v>474</v>
      </c>
      <c r="CD3" s="375"/>
      <c r="CE3" s="375"/>
      <c r="CF3" s="375"/>
      <c r="CG3" s="375"/>
      <c r="CH3" s="375"/>
      <c r="CI3" s="375"/>
      <c r="CJ3" s="375"/>
      <c r="CK3" s="375"/>
      <c r="CL3" s="375"/>
      <c r="CM3" s="375"/>
      <c r="CN3" s="375"/>
      <c r="CO3" s="375"/>
      <c r="CP3" s="375"/>
      <c r="CQ3" s="375"/>
      <c r="CR3" s="375"/>
      <c r="CS3" s="375"/>
      <c r="CT3" s="375"/>
    </row>
    <row r="4" spans="1:104" s="74" customFormat="1" ht="15.75" x14ac:dyDescent="0.25"/>
    <row r="5" spans="1:104" s="74" customFormat="1" ht="15.75" x14ac:dyDescent="0.25">
      <c r="F5" s="280" t="str">
        <f>'1.1'!A10</f>
        <v xml:space="preserve">ООО "Энергоресурс" 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0"/>
    </row>
    <row r="6" spans="1:104" s="74" customFormat="1" ht="15.75" x14ac:dyDescent="0.25">
      <c r="F6" s="281" t="s">
        <v>244</v>
      </c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1"/>
      <c r="CN6" s="281"/>
      <c r="CO6" s="281"/>
      <c r="CP6" s="281"/>
      <c r="CQ6" s="281"/>
      <c r="CR6" s="281"/>
      <c r="CS6" s="281"/>
      <c r="CT6" s="281"/>
      <c r="CU6" s="281"/>
    </row>
    <row r="8" spans="1:104" ht="16.5" customHeight="1" x14ac:dyDescent="0.25">
      <c r="A8" s="372" t="s">
        <v>56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2"/>
      <c r="BR8" s="372"/>
      <c r="BS8" s="372"/>
      <c r="BT8" s="372"/>
      <c r="BU8" s="372"/>
      <c r="BV8" s="372"/>
      <c r="BW8" s="372"/>
      <c r="BX8" s="372"/>
      <c r="BY8" s="372"/>
      <c r="BZ8" s="372"/>
      <c r="CA8" s="372" t="s">
        <v>0</v>
      </c>
      <c r="CB8" s="372"/>
      <c r="CC8" s="372"/>
      <c r="CD8" s="372"/>
      <c r="CE8" s="372"/>
      <c r="CF8" s="372"/>
      <c r="CG8" s="372"/>
      <c r="CH8" s="372"/>
      <c r="CI8" s="372"/>
      <c r="CJ8" s="372"/>
      <c r="CK8" s="372"/>
      <c r="CL8" s="372"/>
      <c r="CM8" s="372"/>
      <c r="CN8" s="372"/>
      <c r="CO8" s="372"/>
      <c r="CP8" s="372"/>
      <c r="CQ8" s="372"/>
      <c r="CR8" s="372"/>
      <c r="CS8" s="372"/>
      <c r="CT8" s="372"/>
      <c r="CU8" s="372"/>
      <c r="CV8" s="372"/>
      <c r="CW8" s="372"/>
      <c r="CX8" s="372"/>
      <c r="CY8" s="372"/>
      <c r="CZ8" s="372"/>
    </row>
    <row r="9" spans="1:104" x14ac:dyDescent="0.25">
      <c r="A9" s="372">
        <v>1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372"/>
      <c r="BG9" s="372"/>
      <c r="BH9" s="372"/>
      <c r="BI9" s="372"/>
      <c r="BJ9" s="372"/>
      <c r="BK9" s="372"/>
      <c r="BL9" s="372"/>
      <c r="BM9" s="372"/>
      <c r="BN9" s="372"/>
      <c r="BO9" s="372"/>
      <c r="BP9" s="372"/>
      <c r="BQ9" s="372"/>
      <c r="BR9" s="372"/>
      <c r="BS9" s="372"/>
      <c r="BT9" s="372"/>
      <c r="BU9" s="372"/>
      <c r="BV9" s="372"/>
      <c r="BW9" s="372"/>
      <c r="BX9" s="372"/>
      <c r="BY9" s="372"/>
      <c r="BZ9" s="372"/>
      <c r="CA9" s="372">
        <v>2</v>
      </c>
      <c r="CB9" s="372"/>
      <c r="CC9" s="372"/>
      <c r="CD9" s="372"/>
      <c r="CE9" s="372"/>
      <c r="CF9" s="372"/>
      <c r="CG9" s="372"/>
      <c r="CH9" s="372"/>
      <c r="CI9" s="372"/>
      <c r="CJ9" s="372"/>
      <c r="CK9" s="372"/>
      <c r="CL9" s="372"/>
      <c r="CM9" s="372"/>
      <c r="CN9" s="372"/>
      <c r="CO9" s="372"/>
      <c r="CP9" s="372"/>
      <c r="CQ9" s="372"/>
      <c r="CR9" s="372"/>
      <c r="CS9" s="372"/>
      <c r="CT9" s="372"/>
      <c r="CU9" s="372"/>
      <c r="CV9" s="372"/>
      <c r="CW9" s="372"/>
      <c r="CX9" s="372"/>
      <c r="CY9" s="372"/>
      <c r="CZ9" s="372"/>
    </row>
    <row r="10" spans="1:104" s="78" customFormat="1" x14ac:dyDescent="0.25">
      <c r="A10" s="92"/>
      <c r="B10" s="378" t="s">
        <v>256</v>
      </c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8"/>
      <c r="BJ10" s="378"/>
      <c r="BK10" s="378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93"/>
      <c r="CA10" s="380" t="s">
        <v>245</v>
      </c>
      <c r="CB10" s="380"/>
      <c r="CC10" s="380"/>
      <c r="CD10" s="380"/>
      <c r="CE10" s="380"/>
      <c r="CF10" s="380"/>
      <c r="CG10" s="380"/>
      <c r="CH10" s="380"/>
      <c r="CI10" s="380"/>
      <c r="CJ10" s="380"/>
      <c r="CK10" s="380"/>
      <c r="CL10" s="380"/>
      <c r="CM10" s="380"/>
      <c r="CN10" s="380"/>
      <c r="CO10" s="380"/>
      <c r="CP10" s="380"/>
      <c r="CQ10" s="380"/>
      <c r="CR10" s="380"/>
      <c r="CS10" s="380"/>
      <c r="CT10" s="380"/>
      <c r="CU10" s="380"/>
      <c r="CV10" s="380"/>
      <c r="CW10" s="380"/>
      <c r="CX10" s="380"/>
      <c r="CY10" s="380"/>
      <c r="CZ10" s="380"/>
    </row>
    <row r="11" spans="1:104" s="78" customFormat="1" ht="61.5" customHeight="1" x14ac:dyDescent="0.25">
      <c r="A11" s="94"/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79"/>
      <c r="AT11" s="379"/>
      <c r="AU11" s="379"/>
      <c r="AV11" s="379"/>
      <c r="AW11" s="379"/>
      <c r="AX11" s="379"/>
      <c r="AY11" s="379"/>
      <c r="AZ11" s="379"/>
      <c r="BA11" s="379"/>
      <c r="BB11" s="379"/>
      <c r="BC11" s="379"/>
      <c r="BD11" s="379"/>
      <c r="BE11" s="379"/>
      <c r="BF11" s="379"/>
      <c r="BG11" s="379"/>
      <c r="BH11" s="379"/>
      <c r="BI11" s="379"/>
      <c r="BJ11" s="379"/>
      <c r="BK11" s="379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379"/>
      <c r="BZ11" s="95"/>
      <c r="CA11" s="381">
        <v>0</v>
      </c>
      <c r="CB11" s="382"/>
      <c r="CC11" s="382"/>
      <c r="CD11" s="382"/>
      <c r="CE11" s="382"/>
      <c r="CF11" s="382"/>
      <c r="CG11" s="382"/>
      <c r="CH11" s="382"/>
      <c r="CI11" s="382"/>
      <c r="CJ11" s="382"/>
      <c r="CK11" s="382"/>
      <c r="CL11" s="382"/>
      <c r="CM11" s="382"/>
      <c r="CN11" s="382"/>
      <c r="CO11" s="382"/>
      <c r="CP11" s="382"/>
      <c r="CQ11" s="382"/>
      <c r="CR11" s="382"/>
      <c r="CS11" s="382"/>
      <c r="CT11" s="382"/>
      <c r="CU11" s="382"/>
      <c r="CV11" s="382"/>
      <c r="CW11" s="382"/>
      <c r="CX11" s="382"/>
      <c r="CY11" s="382"/>
      <c r="CZ11" s="383"/>
    </row>
    <row r="12" spans="1:104" ht="45.75" customHeight="1" x14ac:dyDescent="0.25">
      <c r="A12" s="92"/>
      <c r="B12" s="378" t="s">
        <v>257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8"/>
      <c r="BZ12" s="93"/>
      <c r="CA12" s="384" t="s">
        <v>258</v>
      </c>
      <c r="CB12" s="380"/>
      <c r="CC12" s="380"/>
      <c r="CD12" s="380"/>
      <c r="CE12" s="380"/>
      <c r="CF12" s="380"/>
      <c r="CG12" s="380"/>
      <c r="CH12" s="380"/>
      <c r="CI12" s="380"/>
      <c r="CJ12" s="380"/>
      <c r="CK12" s="380"/>
      <c r="CL12" s="380"/>
      <c r="CM12" s="380"/>
      <c r="CN12" s="380"/>
      <c r="CO12" s="380"/>
      <c r="CP12" s="380"/>
      <c r="CQ12" s="380"/>
      <c r="CR12" s="380"/>
      <c r="CS12" s="380"/>
      <c r="CT12" s="380"/>
      <c r="CU12" s="380"/>
      <c r="CV12" s="380"/>
      <c r="CW12" s="380"/>
      <c r="CX12" s="380"/>
      <c r="CY12" s="380"/>
      <c r="CZ12" s="380"/>
    </row>
    <row r="13" spans="1:104" x14ac:dyDescent="0.25">
      <c r="A13" s="94"/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79"/>
      <c r="AU13" s="379"/>
      <c r="AV13" s="379"/>
      <c r="AW13" s="379"/>
      <c r="AX13" s="379"/>
      <c r="AY13" s="379"/>
      <c r="AZ13" s="379"/>
      <c r="BA13" s="379"/>
      <c r="BB13" s="379"/>
      <c r="BC13" s="379"/>
      <c r="BD13" s="379"/>
      <c r="BE13" s="379"/>
      <c r="BF13" s="379"/>
      <c r="BG13" s="379"/>
      <c r="BH13" s="379"/>
      <c r="BI13" s="379"/>
      <c r="BJ13" s="379"/>
      <c r="BK13" s="379"/>
      <c r="BL13" s="379"/>
      <c r="BM13" s="379"/>
      <c r="BN13" s="379"/>
      <c r="BO13" s="379"/>
      <c r="BP13" s="379"/>
      <c r="BQ13" s="379"/>
      <c r="BR13" s="379"/>
      <c r="BS13" s="379"/>
      <c r="BT13" s="379"/>
      <c r="BU13" s="379"/>
      <c r="BV13" s="379"/>
      <c r="BW13" s="379"/>
      <c r="BX13" s="379"/>
      <c r="BY13" s="379"/>
      <c r="BZ13" s="95"/>
      <c r="CA13" s="381">
        <f>'3.1'!CA11/10</f>
        <v>0</v>
      </c>
      <c r="CB13" s="382"/>
      <c r="CC13" s="382"/>
      <c r="CD13" s="382"/>
      <c r="CE13" s="382"/>
      <c r="CF13" s="382"/>
      <c r="CG13" s="382"/>
      <c r="CH13" s="382"/>
      <c r="CI13" s="382"/>
      <c r="CJ13" s="382"/>
      <c r="CK13" s="382"/>
      <c r="CL13" s="382"/>
      <c r="CM13" s="382"/>
      <c r="CN13" s="382"/>
      <c r="CO13" s="382"/>
      <c r="CP13" s="382"/>
      <c r="CQ13" s="382"/>
      <c r="CR13" s="382"/>
      <c r="CS13" s="382"/>
      <c r="CT13" s="382"/>
      <c r="CU13" s="382"/>
      <c r="CV13" s="382"/>
      <c r="CW13" s="382"/>
      <c r="CX13" s="382"/>
      <c r="CY13" s="382"/>
      <c r="CZ13" s="383"/>
    </row>
    <row r="14" spans="1:104" ht="48" customHeight="1" x14ac:dyDescent="0.25">
      <c r="A14" s="89"/>
      <c r="B14" s="376" t="s">
        <v>259</v>
      </c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376"/>
      <c r="AX14" s="376"/>
      <c r="AY14" s="376"/>
      <c r="AZ14" s="376"/>
      <c r="BA14" s="376"/>
      <c r="BB14" s="376"/>
      <c r="BC14" s="376"/>
      <c r="BD14" s="376"/>
      <c r="BE14" s="376"/>
      <c r="BF14" s="376"/>
      <c r="BG14" s="376"/>
      <c r="BH14" s="376"/>
      <c r="BI14" s="376"/>
      <c r="BJ14" s="376"/>
      <c r="BK14" s="376"/>
      <c r="BL14" s="376"/>
      <c r="BM14" s="376"/>
      <c r="BN14" s="376"/>
      <c r="BO14" s="376"/>
      <c r="BP14" s="376"/>
      <c r="BQ14" s="376"/>
      <c r="BR14" s="376"/>
      <c r="BS14" s="376"/>
      <c r="BT14" s="376"/>
      <c r="BU14" s="376"/>
      <c r="BV14" s="376"/>
      <c r="BW14" s="376"/>
      <c r="BX14" s="376"/>
      <c r="BY14" s="376"/>
      <c r="BZ14" s="90"/>
      <c r="CA14" s="372">
        <v>1</v>
      </c>
      <c r="CB14" s="372"/>
      <c r="CC14" s="372"/>
      <c r="CD14" s="372"/>
      <c r="CE14" s="372"/>
      <c r="CF14" s="372"/>
      <c r="CG14" s="372"/>
      <c r="CH14" s="372"/>
      <c r="CI14" s="372"/>
      <c r="CJ14" s="372"/>
      <c r="CK14" s="372"/>
      <c r="CL14" s="372"/>
      <c r="CM14" s="372"/>
      <c r="CN14" s="372"/>
      <c r="CO14" s="372"/>
      <c r="CP14" s="372"/>
      <c r="CQ14" s="372"/>
      <c r="CR14" s="372"/>
      <c r="CS14" s="372"/>
      <c r="CT14" s="372"/>
      <c r="CU14" s="372"/>
      <c r="CV14" s="372"/>
      <c r="CW14" s="372"/>
      <c r="CX14" s="372"/>
      <c r="CY14" s="372"/>
      <c r="CZ14" s="372"/>
    </row>
    <row r="16" spans="1:104" s="74" customFormat="1" ht="15.75" x14ac:dyDescent="0.25">
      <c r="A16" s="300" t="str">
        <f>'1.1'!L28</f>
        <v>Генеральный директор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280" t="str">
        <f>'3.2'!AL14:BV14</f>
        <v>Воронин В.Ю.</v>
      </c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280"/>
      <c r="CH16" s="280"/>
      <c r="CI16" s="280"/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0"/>
      <c r="CV16" s="280"/>
      <c r="CW16" s="280"/>
      <c r="CX16" s="280"/>
      <c r="CY16" s="280"/>
      <c r="CZ16" s="280"/>
    </row>
    <row r="17" spans="1:104" s="77" customFormat="1" ht="13.5" customHeight="1" x14ac:dyDescent="0.2">
      <c r="A17" s="281" t="s">
        <v>176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 t="s">
        <v>177</v>
      </c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 t="s">
        <v>178</v>
      </c>
      <c r="BX17" s="281"/>
      <c r="BY17" s="281"/>
      <c r="BZ17" s="281"/>
      <c r="CA17" s="281"/>
      <c r="CB17" s="281"/>
      <c r="CC17" s="281"/>
      <c r="CD17" s="281"/>
      <c r="CE17" s="281"/>
      <c r="CF17" s="281"/>
      <c r="CG17" s="281"/>
      <c r="CH17" s="281"/>
      <c r="CI17" s="281"/>
      <c r="CJ17" s="281"/>
      <c r="CK17" s="281"/>
      <c r="CL17" s="281"/>
      <c r="CM17" s="281"/>
      <c r="CN17" s="281"/>
      <c r="CO17" s="281"/>
      <c r="CP17" s="281"/>
      <c r="CQ17" s="281"/>
      <c r="CR17" s="281"/>
      <c r="CS17" s="281"/>
      <c r="CT17" s="281"/>
      <c r="CU17" s="281"/>
      <c r="CV17" s="281"/>
      <c r="CW17" s="281"/>
      <c r="CX17" s="281"/>
      <c r="CY17" s="281"/>
      <c r="CZ17" s="281"/>
    </row>
    <row r="18" spans="1:104" ht="3" customHeight="1" x14ac:dyDescent="0.25"/>
  </sheetData>
  <mergeCells count="23">
    <mergeCell ref="A17:AK17"/>
    <mergeCell ref="AL17:BV17"/>
    <mergeCell ref="BW17:CZ17"/>
    <mergeCell ref="A9:BZ9"/>
    <mergeCell ref="CA9:CZ9"/>
    <mergeCell ref="B10:BY11"/>
    <mergeCell ref="CA10:CZ10"/>
    <mergeCell ref="CA11:CZ11"/>
    <mergeCell ref="B12:BY13"/>
    <mergeCell ref="CA12:CZ12"/>
    <mergeCell ref="CA13:CZ13"/>
    <mergeCell ref="B14:BY14"/>
    <mergeCell ref="CA14:CZ14"/>
    <mergeCell ref="A16:AK16"/>
    <mergeCell ref="AL16:BV16"/>
    <mergeCell ref="BW16:CZ16"/>
    <mergeCell ref="A8:BZ8"/>
    <mergeCell ref="CA8:CZ8"/>
    <mergeCell ref="A2:CZ2"/>
    <mergeCell ref="A3:CB3"/>
    <mergeCell ref="CC3:CT3"/>
    <mergeCell ref="F5:CU5"/>
    <mergeCell ref="F6:CU6"/>
  </mergeCells>
  <pageMargins left="0.78740157480314965" right="0.59055118110236227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Z30"/>
  <sheetViews>
    <sheetView view="pageBreakPreview" topLeftCell="A22" workbookViewId="0">
      <selection activeCell="BX23" sqref="BX23:CZ23"/>
    </sheetView>
  </sheetViews>
  <sheetFormatPr defaultColWidth="0.75" defaultRowHeight="15" x14ac:dyDescent="0.25"/>
  <cols>
    <col min="1" max="16384" width="0.75" style="79"/>
  </cols>
  <sheetData>
    <row r="1" spans="1:104" s="74" customFormat="1" ht="15.75" x14ac:dyDescent="0.25"/>
    <row r="2" spans="1:104" s="74" customFormat="1" ht="31.5" customHeight="1" x14ac:dyDescent="0.25">
      <c r="A2" s="279" t="s">
        <v>260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</row>
    <row r="3" spans="1:104" s="74" customFormat="1" ht="15.75" x14ac:dyDescent="0.25"/>
    <row r="4" spans="1:104" s="74" customFormat="1" ht="15.75" x14ac:dyDescent="0.25">
      <c r="F4" s="280" t="str">
        <f>'1.1'!A10</f>
        <v xml:space="preserve">ООО "Энергоресурс" </v>
      </c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</row>
    <row r="5" spans="1:104" s="74" customFormat="1" ht="15.75" x14ac:dyDescent="0.25">
      <c r="F5" s="281" t="s">
        <v>244</v>
      </c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81"/>
      <c r="CK5" s="281"/>
      <c r="CL5" s="281"/>
      <c r="CM5" s="281"/>
      <c r="CN5" s="281"/>
      <c r="CO5" s="281"/>
      <c r="CP5" s="281"/>
      <c r="CQ5" s="281"/>
      <c r="CR5" s="281"/>
      <c r="CS5" s="281"/>
      <c r="CT5" s="281"/>
      <c r="CU5" s="281"/>
    </row>
    <row r="7" spans="1:104" s="78" customFormat="1" ht="31.5" customHeight="1" x14ac:dyDescent="0.2">
      <c r="A7" s="284" t="s">
        <v>56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6"/>
      <c r="AT7" s="284" t="s">
        <v>261</v>
      </c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6"/>
      <c r="BX7" s="284" t="s">
        <v>0</v>
      </c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  <c r="CP7" s="285"/>
      <c r="CQ7" s="285"/>
      <c r="CR7" s="285"/>
      <c r="CS7" s="285"/>
      <c r="CT7" s="285"/>
      <c r="CU7" s="285"/>
      <c r="CV7" s="285"/>
      <c r="CW7" s="285"/>
      <c r="CX7" s="285"/>
      <c r="CY7" s="285"/>
      <c r="CZ7" s="286"/>
    </row>
    <row r="8" spans="1:104" s="97" customFormat="1" ht="47.25" customHeight="1" x14ac:dyDescent="0.2">
      <c r="A8" s="96"/>
      <c r="B8" s="359" t="s">
        <v>97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359"/>
      <c r="AN8" s="359"/>
      <c r="AO8" s="359"/>
      <c r="AP8" s="359"/>
      <c r="AQ8" s="359"/>
      <c r="AR8" s="359"/>
      <c r="AS8" s="360"/>
      <c r="AT8" s="385" t="s">
        <v>188</v>
      </c>
      <c r="AU8" s="386"/>
      <c r="AV8" s="386"/>
      <c r="AW8" s="386"/>
      <c r="AX8" s="386"/>
      <c r="AY8" s="386"/>
      <c r="AZ8" s="386"/>
      <c r="BA8" s="386"/>
      <c r="BB8" s="386"/>
      <c r="BC8" s="386"/>
      <c r="BD8" s="386"/>
      <c r="BE8" s="386"/>
      <c r="BF8" s="386"/>
      <c r="BG8" s="386"/>
      <c r="BH8" s="386"/>
      <c r="BI8" s="386"/>
      <c r="BJ8" s="386"/>
      <c r="BK8" s="386"/>
      <c r="BL8" s="386"/>
      <c r="BM8" s="386"/>
      <c r="BN8" s="386"/>
      <c r="BO8" s="386"/>
      <c r="BP8" s="386"/>
      <c r="BQ8" s="386"/>
      <c r="BR8" s="386"/>
      <c r="BS8" s="386"/>
      <c r="BT8" s="386"/>
      <c r="BU8" s="386"/>
      <c r="BV8" s="386"/>
      <c r="BW8" s="387"/>
      <c r="BX8" s="388">
        <f>'1.2'!CV10</f>
        <v>0</v>
      </c>
      <c r="BY8" s="389"/>
      <c r="BZ8" s="389"/>
      <c r="CA8" s="389"/>
      <c r="CB8" s="389"/>
      <c r="CC8" s="389"/>
      <c r="CD8" s="389"/>
      <c r="CE8" s="389"/>
      <c r="CF8" s="389"/>
      <c r="CG8" s="389"/>
      <c r="CH8" s="389"/>
      <c r="CI8" s="389"/>
      <c r="CJ8" s="389"/>
      <c r="CK8" s="389"/>
      <c r="CL8" s="389"/>
      <c r="CM8" s="389"/>
      <c r="CN8" s="389"/>
      <c r="CO8" s="389"/>
      <c r="CP8" s="389"/>
      <c r="CQ8" s="389"/>
      <c r="CR8" s="389"/>
      <c r="CS8" s="389"/>
      <c r="CT8" s="389"/>
      <c r="CU8" s="389"/>
      <c r="CV8" s="389"/>
      <c r="CW8" s="389"/>
      <c r="CX8" s="389"/>
      <c r="CY8" s="389"/>
      <c r="CZ8" s="390"/>
    </row>
    <row r="9" spans="1:104" s="97" customFormat="1" ht="33.75" customHeight="1" x14ac:dyDescent="0.2">
      <c r="A9" s="98"/>
      <c r="B9" s="359" t="s">
        <v>262</v>
      </c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59"/>
      <c r="AP9" s="359"/>
      <c r="AQ9" s="359"/>
      <c r="AR9" s="359"/>
      <c r="AS9" s="360"/>
      <c r="AT9" s="385" t="s">
        <v>263</v>
      </c>
      <c r="AU9" s="386"/>
      <c r="AV9" s="386"/>
      <c r="AW9" s="386"/>
      <c r="AX9" s="386"/>
      <c r="AY9" s="386"/>
      <c r="AZ9" s="386"/>
      <c r="BA9" s="386"/>
      <c r="BB9" s="386"/>
      <c r="BC9" s="386"/>
      <c r="BD9" s="386"/>
      <c r="BE9" s="386"/>
      <c r="BF9" s="386"/>
      <c r="BG9" s="386"/>
      <c r="BH9" s="386"/>
      <c r="BI9" s="386"/>
      <c r="BJ9" s="386"/>
      <c r="BK9" s="386"/>
      <c r="BL9" s="386"/>
      <c r="BM9" s="386"/>
      <c r="BN9" s="386"/>
      <c r="BO9" s="386"/>
      <c r="BP9" s="386"/>
      <c r="BQ9" s="386"/>
      <c r="BR9" s="386"/>
      <c r="BS9" s="386"/>
      <c r="BT9" s="386"/>
      <c r="BU9" s="386"/>
      <c r="BV9" s="386"/>
      <c r="BW9" s="387"/>
      <c r="BX9" s="388">
        <v>0</v>
      </c>
      <c r="BY9" s="389"/>
      <c r="BZ9" s="389"/>
      <c r="CA9" s="389"/>
      <c r="CB9" s="389"/>
      <c r="CC9" s="389"/>
      <c r="CD9" s="389"/>
      <c r="CE9" s="389"/>
      <c r="CF9" s="389"/>
      <c r="CG9" s="389"/>
      <c r="CH9" s="389"/>
      <c r="CI9" s="389"/>
      <c r="CJ9" s="389"/>
      <c r="CK9" s="389"/>
      <c r="CL9" s="389"/>
      <c r="CM9" s="389"/>
      <c r="CN9" s="389"/>
      <c r="CO9" s="389"/>
      <c r="CP9" s="389"/>
      <c r="CQ9" s="389"/>
      <c r="CR9" s="389"/>
      <c r="CS9" s="389"/>
      <c r="CT9" s="389"/>
      <c r="CU9" s="389"/>
      <c r="CV9" s="389"/>
      <c r="CW9" s="389"/>
      <c r="CX9" s="389"/>
      <c r="CY9" s="389"/>
      <c r="CZ9" s="390"/>
    </row>
    <row r="10" spans="1:104" s="97" customFormat="1" ht="47.25" customHeight="1" x14ac:dyDescent="0.2">
      <c r="A10" s="98"/>
      <c r="B10" s="359" t="s">
        <v>264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60"/>
      <c r="AT10" s="385" t="s">
        <v>265</v>
      </c>
      <c r="AU10" s="386"/>
      <c r="AV10" s="386"/>
      <c r="AW10" s="386"/>
      <c r="AX10" s="386"/>
      <c r="AY10" s="386"/>
      <c r="AZ10" s="386"/>
      <c r="BA10" s="386"/>
      <c r="BB10" s="386"/>
      <c r="BC10" s="386"/>
      <c r="BD10" s="386"/>
      <c r="BE10" s="386"/>
      <c r="BF10" s="386"/>
      <c r="BG10" s="386"/>
      <c r="BH10" s="386"/>
      <c r="BI10" s="386"/>
      <c r="BJ10" s="386"/>
      <c r="BK10" s="386"/>
      <c r="BL10" s="386"/>
      <c r="BM10" s="386"/>
      <c r="BN10" s="386"/>
      <c r="BO10" s="386"/>
      <c r="BP10" s="386"/>
      <c r="BQ10" s="386"/>
      <c r="BR10" s="386"/>
      <c r="BS10" s="386"/>
      <c r="BT10" s="386"/>
      <c r="BU10" s="386"/>
      <c r="BV10" s="386"/>
      <c r="BW10" s="387"/>
      <c r="BX10" s="391">
        <f>'1.3'!BF10</f>
        <v>0</v>
      </c>
      <c r="BY10" s="389"/>
      <c r="BZ10" s="389"/>
      <c r="CA10" s="389"/>
      <c r="CB10" s="389"/>
      <c r="CC10" s="389"/>
      <c r="CD10" s="389"/>
      <c r="CE10" s="389"/>
      <c r="CF10" s="389"/>
      <c r="CG10" s="389"/>
      <c r="CH10" s="389"/>
      <c r="CI10" s="389"/>
      <c r="CJ10" s="389"/>
      <c r="CK10" s="389"/>
      <c r="CL10" s="389"/>
      <c r="CM10" s="389"/>
      <c r="CN10" s="389"/>
      <c r="CO10" s="389"/>
      <c r="CP10" s="389"/>
      <c r="CQ10" s="389"/>
      <c r="CR10" s="389"/>
      <c r="CS10" s="389"/>
      <c r="CT10" s="389"/>
      <c r="CU10" s="389"/>
      <c r="CV10" s="389"/>
      <c r="CW10" s="389"/>
      <c r="CX10" s="389"/>
      <c r="CY10" s="389"/>
      <c r="CZ10" s="390"/>
    </row>
    <row r="11" spans="1:104" s="97" customFormat="1" ht="47.25" customHeight="1" x14ac:dyDescent="0.2">
      <c r="A11" s="98"/>
      <c r="B11" s="359" t="s">
        <v>266</v>
      </c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9"/>
      <c r="AO11" s="359"/>
      <c r="AP11" s="359"/>
      <c r="AQ11" s="359"/>
      <c r="AR11" s="359"/>
      <c r="AS11" s="360"/>
      <c r="AT11" s="385" t="s">
        <v>267</v>
      </c>
      <c r="AU11" s="386"/>
      <c r="AV11" s="386"/>
      <c r="AW11" s="386"/>
      <c r="AX11" s="386"/>
      <c r="AY11" s="386"/>
      <c r="AZ11" s="386"/>
      <c r="BA11" s="386"/>
      <c r="BB11" s="386"/>
      <c r="BC11" s="386"/>
      <c r="BD11" s="386"/>
      <c r="BE11" s="386"/>
      <c r="BF11" s="386"/>
      <c r="BG11" s="386"/>
      <c r="BH11" s="386"/>
      <c r="BI11" s="386"/>
      <c r="BJ11" s="386"/>
      <c r="BK11" s="386"/>
      <c r="BL11" s="386"/>
      <c r="BM11" s="386"/>
      <c r="BN11" s="386"/>
      <c r="BO11" s="386"/>
      <c r="BP11" s="386"/>
      <c r="BQ11" s="386"/>
      <c r="BR11" s="386"/>
      <c r="BS11" s="386"/>
      <c r="BT11" s="386"/>
      <c r="BU11" s="386"/>
      <c r="BV11" s="386"/>
      <c r="BW11" s="387"/>
      <c r="BX11" s="388">
        <f>'1.3'!BF12</f>
        <v>0</v>
      </c>
      <c r="BY11" s="389"/>
      <c r="BZ11" s="389"/>
      <c r="CA11" s="389"/>
      <c r="CB11" s="389"/>
      <c r="CC11" s="389"/>
      <c r="CD11" s="389"/>
      <c r="CE11" s="389"/>
      <c r="CF11" s="389"/>
      <c r="CG11" s="389"/>
      <c r="CH11" s="389"/>
      <c r="CI11" s="389"/>
      <c r="CJ11" s="389"/>
      <c r="CK11" s="389"/>
      <c r="CL11" s="389"/>
      <c r="CM11" s="389"/>
      <c r="CN11" s="389"/>
      <c r="CO11" s="389"/>
      <c r="CP11" s="389"/>
      <c r="CQ11" s="389"/>
      <c r="CR11" s="389"/>
      <c r="CS11" s="389"/>
      <c r="CT11" s="389"/>
      <c r="CU11" s="389"/>
      <c r="CV11" s="389"/>
      <c r="CW11" s="389"/>
      <c r="CX11" s="389"/>
      <c r="CY11" s="389"/>
      <c r="CZ11" s="390"/>
    </row>
    <row r="12" spans="1:104" s="97" customFormat="1" ht="47.25" customHeight="1" x14ac:dyDescent="0.2">
      <c r="A12" s="98"/>
      <c r="B12" s="359" t="s">
        <v>268</v>
      </c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  <c r="AD12" s="359"/>
      <c r="AE12" s="359"/>
      <c r="AF12" s="359"/>
      <c r="AG12" s="359"/>
      <c r="AH12" s="359"/>
      <c r="AI12" s="359"/>
      <c r="AJ12" s="359"/>
      <c r="AK12" s="359"/>
      <c r="AL12" s="359"/>
      <c r="AM12" s="359"/>
      <c r="AN12" s="359"/>
      <c r="AO12" s="359"/>
      <c r="AP12" s="359"/>
      <c r="AQ12" s="359"/>
      <c r="AR12" s="359"/>
      <c r="AS12" s="360"/>
      <c r="AT12" s="385" t="s">
        <v>269</v>
      </c>
      <c r="AU12" s="386"/>
      <c r="AV12" s="386"/>
      <c r="AW12" s="386"/>
      <c r="AX12" s="386"/>
      <c r="AY12" s="386"/>
      <c r="AZ12" s="386"/>
      <c r="BA12" s="386"/>
      <c r="BB12" s="386"/>
      <c r="BC12" s="386"/>
      <c r="BD12" s="386"/>
      <c r="BE12" s="386"/>
      <c r="BF12" s="386"/>
      <c r="BG12" s="386"/>
      <c r="BH12" s="386"/>
      <c r="BI12" s="386"/>
      <c r="BJ12" s="386"/>
      <c r="BK12" s="386"/>
      <c r="BL12" s="386"/>
      <c r="BM12" s="386"/>
      <c r="BN12" s="386"/>
      <c r="BO12" s="386"/>
      <c r="BP12" s="386"/>
      <c r="BQ12" s="386"/>
      <c r="BR12" s="386"/>
      <c r="BS12" s="386"/>
      <c r="BT12" s="386"/>
      <c r="BU12" s="386"/>
      <c r="BV12" s="386"/>
      <c r="BW12" s="387"/>
      <c r="BX12" s="392">
        <f>'1.5'!CI13</f>
        <v>1</v>
      </c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3"/>
      <c r="CV12" s="393"/>
      <c r="CW12" s="393"/>
      <c r="CX12" s="393"/>
      <c r="CY12" s="393"/>
      <c r="CZ12" s="394"/>
    </row>
    <row r="13" spans="1:104" s="97" customFormat="1" ht="61.5" customHeight="1" x14ac:dyDescent="0.2">
      <c r="A13" s="98"/>
      <c r="B13" s="359" t="s">
        <v>270</v>
      </c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59"/>
      <c r="AO13" s="359"/>
      <c r="AP13" s="359"/>
      <c r="AQ13" s="359"/>
      <c r="AR13" s="359"/>
      <c r="AS13" s="360"/>
      <c r="AT13" s="385" t="s">
        <v>271</v>
      </c>
      <c r="AU13" s="386"/>
      <c r="AV13" s="386"/>
      <c r="AW13" s="386"/>
      <c r="AX13" s="386"/>
      <c r="AY13" s="386"/>
      <c r="AZ13" s="386"/>
      <c r="BA13" s="386"/>
      <c r="BB13" s="386"/>
      <c r="BC13" s="386"/>
      <c r="BD13" s="386"/>
      <c r="BE13" s="386"/>
      <c r="BF13" s="386"/>
      <c r="BG13" s="386"/>
      <c r="BH13" s="386"/>
      <c r="BI13" s="386"/>
      <c r="BJ13" s="386"/>
      <c r="BK13" s="386"/>
      <c r="BL13" s="386"/>
      <c r="BM13" s="386"/>
      <c r="BN13" s="386"/>
      <c r="BO13" s="386"/>
      <c r="BP13" s="386"/>
      <c r="BQ13" s="386"/>
      <c r="BR13" s="386"/>
      <c r="BS13" s="386"/>
      <c r="BT13" s="386"/>
      <c r="BU13" s="386"/>
      <c r="BV13" s="386"/>
      <c r="BW13" s="387"/>
      <c r="BX13" s="388">
        <f>'1.5'!CI16</f>
        <v>1.01</v>
      </c>
      <c r="BY13" s="389"/>
      <c r="BZ13" s="389"/>
      <c r="CA13" s="389"/>
      <c r="CB13" s="389"/>
      <c r="CC13" s="389"/>
      <c r="CD13" s="389"/>
      <c r="CE13" s="389"/>
      <c r="CF13" s="389"/>
      <c r="CG13" s="389"/>
      <c r="CH13" s="389"/>
      <c r="CI13" s="389"/>
      <c r="CJ13" s="389"/>
      <c r="CK13" s="389"/>
      <c r="CL13" s="389"/>
      <c r="CM13" s="389"/>
      <c r="CN13" s="389"/>
      <c r="CO13" s="389"/>
      <c r="CP13" s="389"/>
      <c r="CQ13" s="389"/>
      <c r="CR13" s="389"/>
      <c r="CS13" s="389"/>
      <c r="CT13" s="389"/>
      <c r="CU13" s="389"/>
      <c r="CV13" s="389"/>
      <c r="CW13" s="389"/>
      <c r="CX13" s="389"/>
      <c r="CY13" s="389"/>
      <c r="CZ13" s="390"/>
    </row>
    <row r="14" spans="1:104" s="97" customFormat="1" ht="19.5" customHeight="1" x14ac:dyDescent="0.2">
      <c r="A14" s="98"/>
      <c r="B14" s="395" t="s">
        <v>168</v>
      </c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6"/>
      <c r="AT14" s="397" t="s">
        <v>272</v>
      </c>
      <c r="AU14" s="398"/>
      <c r="AV14" s="398"/>
      <c r="AW14" s="398"/>
      <c r="AX14" s="398"/>
      <c r="AY14" s="398"/>
      <c r="AZ14" s="398"/>
      <c r="BA14" s="398"/>
      <c r="BB14" s="398"/>
      <c r="BC14" s="398"/>
      <c r="BD14" s="398"/>
      <c r="BE14" s="398"/>
      <c r="BF14" s="398"/>
      <c r="BG14" s="398"/>
      <c r="BH14" s="398"/>
      <c r="BI14" s="398"/>
      <c r="BJ14" s="398"/>
      <c r="BK14" s="398"/>
      <c r="BL14" s="398"/>
      <c r="BM14" s="398"/>
      <c r="BN14" s="398"/>
      <c r="BO14" s="398"/>
      <c r="BP14" s="398"/>
      <c r="BQ14" s="398"/>
      <c r="BR14" s="398"/>
      <c r="BS14" s="398"/>
      <c r="BT14" s="398"/>
      <c r="BU14" s="398"/>
      <c r="BV14" s="398"/>
      <c r="BW14" s="399"/>
      <c r="BX14" s="400">
        <v>0</v>
      </c>
      <c r="BY14" s="401"/>
      <c r="BZ14" s="401"/>
      <c r="CA14" s="401"/>
      <c r="CB14" s="401"/>
      <c r="CC14" s="401"/>
      <c r="CD14" s="401"/>
      <c r="CE14" s="401"/>
      <c r="CF14" s="401"/>
      <c r="CG14" s="401"/>
      <c r="CH14" s="401"/>
      <c r="CI14" s="401"/>
      <c r="CJ14" s="401"/>
      <c r="CK14" s="401"/>
      <c r="CL14" s="401"/>
      <c r="CM14" s="401"/>
      <c r="CN14" s="401"/>
      <c r="CO14" s="401"/>
      <c r="CP14" s="401"/>
      <c r="CQ14" s="401"/>
      <c r="CR14" s="401"/>
      <c r="CS14" s="401"/>
      <c r="CT14" s="401"/>
      <c r="CU14" s="401"/>
      <c r="CV14" s="401"/>
      <c r="CW14" s="401"/>
      <c r="CX14" s="401"/>
      <c r="CY14" s="401"/>
      <c r="CZ14" s="402"/>
    </row>
    <row r="15" spans="1:104" s="97" customFormat="1" ht="19.5" customHeight="1" x14ac:dyDescent="0.2">
      <c r="A15" s="98"/>
      <c r="B15" s="395" t="s">
        <v>273</v>
      </c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6"/>
      <c r="AT15" s="397" t="s">
        <v>272</v>
      </c>
      <c r="AU15" s="398"/>
      <c r="AV15" s="398"/>
      <c r="AW15" s="398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  <c r="BL15" s="398"/>
      <c r="BM15" s="398"/>
      <c r="BN15" s="398"/>
      <c r="BO15" s="398"/>
      <c r="BP15" s="398"/>
      <c r="BQ15" s="398"/>
      <c r="BR15" s="398"/>
      <c r="BS15" s="398"/>
      <c r="BT15" s="398"/>
      <c r="BU15" s="398"/>
      <c r="BV15" s="398"/>
      <c r="BW15" s="399"/>
      <c r="BX15" s="400">
        <v>1</v>
      </c>
      <c r="BY15" s="401"/>
      <c r="BZ15" s="401"/>
      <c r="CA15" s="401"/>
      <c r="CB15" s="401"/>
      <c r="CC15" s="401"/>
      <c r="CD15" s="401"/>
      <c r="CE15" s="401"/>
      <c r="CF15" s="401"/>
      <c r="CG15" s="401"/>
      <c r="CH15" s="401"/>
      <c r="CI15" s="401"/>
      <c r="CJ15" s="401"/>
      <c r="CK15" s="401"/>
      <c r="CL15" s="401"/>
      <c r="CM15" s="401"/>
      <c r="CN15" s="401"/>
      <c r="CO15" s="401"/>
      <c r="CP15" s="401"/>
      <c r="CQ15" s="401"/>
      <c r="CR15" s="401"/>
      <c r="CS15" s="401"/>
      <c r="CT15" s="401"/>
      <c r="CU15" s="401"/>
      <c r="CV15" s="401"/>
      <c r="CW15" s="401"/>
      <c r="CX15" s="401"/>
      <c r="CY15" s="401"/>
      <c r="CZ15" s="402"/>
    </row>
    <row r="16" spans="1:104" s="97" customFormat="1" ht="19.5" customHeight="1" x14ac:dyDescent="0.2">
      <c r="A16" s="98"/>
      <c r="B16" s="395" t="s">
        <v>169</v>
      </c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6"/>
      <c r="AT16" s="397" t="s">
        <v>272</v>
      </c>
      <c r="AU16" s="398"/>
      <c r="AV16" s="398"/>
      <c r="AW16" s="398"/>
      <c r="AX16" s="398"/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398"/>
      <c r="BL16" s="398"/>
      <c r="BM16" s="398"/>
      <c r="BN16" s="398"/>
      <c r="BO16" s="398"/>
      <c r="BP16" s="398"/>
      <c r="BQ16" s="398"/>
      <c r="BR16" s="398"/>
      <c r="BS16" s="398"/>
      <c r="BT16" s="398"/>
      <c r="BU16" s="398"/>
      <c r="BV16" s="398"/>
      <c r="BW16" s="399"/>
      <c r="BX16" s="400">
        <f>BX13</f>
        <v>1.01</v>
      </c>
      <c r="BY16" s="401"/>
      <c r="BZ16" s="401"/>
      <c r="CA16" s="401"/>
      <c r="CB16" s="401"/>
      <c r="CC16" s="401"/>
      <c r="CD16" s="401"/>
      <c r="CE16" s="401"/>
      <c r="CF16" s="401"/>
      <c r="CG16" s="401"/>
      <c r="CH16" s="401"/>
      <c r="CI16" s="401"/>
      <c r="CJ16" s="401"/>
      <c r="CK16" s="401"/>
      <c r="CL16" s="401"/>
      <c r="CM16" s="401"/>
      <c r="CN16" s="401"/>
      <c r="CO16" s="401"/>
      <c r="CP16" s="401"/>
      <c r="CQ16" s="401"/>
      <c r="CR16" s="401"/>
      <c r="CS16" s="401"/>
      <c r="CT16" s="401"/>
      <c r="CU16" s="401"/>
      <c r="CV16" s="401"/>
      <c r="CW16" s="401"/>
      <c r="CX16" s="401"/>
      <c r="CY16" s="401"/>
      <c r="CZ16" s="402"/>
    </row>
    <row r="17" spans="1:104" s="97" customFormat="1" ht="19.5" customHeight="1" x14ac:dyDescent="0.2">
      <c r="A17" s="98"/>
      <c r="B17" s="395" t="s">
        <v>274</v>
      </c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6"/>
      <c r="AT17" s="397" t="s">
        <v>272</v>
      </c>
      <c r="AU17" s="398"/>
      <c r="AV17" s="398"/>
      <c r="AW17" s="398"/>
      <c r="AX17" s="398"/>
      <c r="AY17" s="398"/>
      <c r="AZ17" s="398"/>
      <c r="BA17" s="398"/>
      <c r="BB17" s="398"/>
      <c r="BC17" s="398"/>
      <c r="BD17" s="398"/>
      <c r="BE17" s="398"/>
      <c r="BF17" s="398"/>
      <c r="BG17" s="398"/>
      <c r="BH17" s="398"/>
      <c r="BI17" s="398"/>
      <c r="BJ17" s="398"/>
      <c r="BK17" s="398"/>
      <c r="BL17" s="398"/>
      <c r="BM17" s="398"/>
      <c r="BN17" s="398"/>
      <c r="BO17" s="398"/>
      <c r="BP17" s="398"/>
      <c r="BQ17" s="398"/>
      <c r="BR17" s="398"/>
      <c r="BS17" s="398"/>
      <c r="BT17" s="398"/>
      <c r="BU17" s="398"/>
      <c r="BV17" s="398"/>
      <c r="BW17" s="399"/>
      <c r="BX17" s="403"/>
      <c r="BY17" s="404"/>
      <c r="BZ17" s="404"/>
      <c r="CA17" s="404"/>
      <c r="CB17" s="404"/>
      <c r="CC17" s="404"/>
      <c r="CD17" s="404"/>
      <c r="CE17" s="404"/>
      <c r="CF17" s="404"/>
      <c r="CG17" s="404"/>
      <c r="CH17" s="404"/>
      <c r="CI17" s="404"/>
      <c r="CJ17" s="404"/>
      <c r="CK17" s="404"/>
      <c r="CL17" s="404"/>
      <c r="CM17" s="404"/>
      <c r="CN17" s="404"/>
      <c r="CO17" s="404"/>
      <c r="CP17" s="404"/>
      <c r="CQ17" s="404"/>
      <c r="CR17" s="404"/>
      <c r="CS17" s="404"/>
      <c r="CT17" s="404"/>
      <c r="CU17" s="404"/>
      <c r="CV17" s="404"/>
      <c r="CW17" s="404"/>
      <c r="CX17" s="404"/>
      <c r="CY17" s="404"/>
      <c r="CZ17" s="405"/>
    </row>
    <row r="18" spans="1:104" s="97" customFormat="1" ht="36.75" customHeight="1" x14ac:dyDescent="0.2">
      <c r="A18" s="98"/>
      <c r="B18" s="359" t="s">
        <v>275</v>
      </c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99"/>
      <c r="AT18" s="385" t="s">
        <v>276</v>
      </c>
      <c r="AU18" s="386"/>
      <c r="AV18" s="386"/>
      <c r="AW18" s="386"/>
      <c r="AX18" s="386"/>
      <c r="AY18" s="386"/>
      <c r="AZ18" s="386"/>
      <c r="BA18" s="386"/>
      <c r="BB18" s="386"/>
      <c r="BC18" s="386"/>
      <c r="BD18" s="386"/>
      <c r="BE18" s="386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7"/>
      <c r="BX18" s="406">
        <f>BX10</f>
        <v>0</v>
      </c>
      <c r="BY18" s="393"/>
      <c r="BZ18" s="393"/>
      <c r="CA18" s="393"/>
      <c r="CB18" s="393"/>
      <c r="CC18" s="393"/>
      <c r="CD18" s="393"/>
      <c r="CE18" s="393"/>
      <c r="CF18" s="393"/>
      <c r="CG18" s="393"/>
      <c r="CH18" s="393"/>
      <c r="CI18" s="393"/>
      <c r="CJ18" s="393"/>
      <c r="CK18" s="393"/>
      <c r="CL18" s="393"/>
      <c r="CM18" s="393"/>
      <c r="CN18" s="393"/>
      <c r="CO18" s="393"/>
      <c r="CP18" s="393"/>
      <c r="CQ18" s="393"/>
      <c r="CR18" s="393"/>
      <c r="CS18" s="393"/>
      <c r="CT18" s="393"/>
      <c r="CU18" s="393"/>
      <c r="CV18" s="393"/>
      <c r="CW18" s="393"/>
      <c r="CX18" s="393"/>
      <c r="CY18" s="393"/>
      <c r="CZ18" s="394"/>
    </row>
    <row r="19" spans="1:104" s="97" customFormat="1" ht="36.75" customHeight="1" x14ac:dyDescent="0.2">
      <c r="A19" s="98"/>
      <c r="B19" s="359" t="s">
        <v>277</v>
      </c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T19" s="385" t="s">
        <v>276</v>
      </c>
      <c r="AU19" s="386"/>
      <c r="AV19" s="386"/>
      <c r="AW19" s="386"/>
      <c r="AX19" s="386"/>
      <c r="AY19" s="386"/>
      <c r="AZ19" s="386"/>
      <c r="BA19" s="386"/>
      <c r="BB19" s="386"/>
      <c r="BC19" s="386"/>
      <c r="BD19" s="386"/>
      <c r="BE19" s="386"/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7"/>
      <c r="BX19" s="392">
        <f>BX11</f>
        <v>0</v>
      </c>
      <c r="BY19" s="393"/>
      <c r="BZ19" s="393"/>
      <c r="CA19" s="393"/>
      <c r="CB19" s="393"/>
      <c r="CC19" s="393"/>
      <c r="CD19" s="393"/>
      <c r="CE19" s="393"/>
      <c r="CF19" s="393"/>
      <c r="CG19" s="393"/>
      <c r="CH19" s="393"/>
      <c r="CI19" s="393"/>
      <c r="CJ19" s="393"/>
      <c r="CK19" s="393"/>
      <c r="CL19" s="393"/>
      <c r="CM19" s="393"/>
      <c r="CN19" s="393"/>
      <c r="CO19" s="393"/>
      <c r="CP19" s="393"/>
      <c r="CQ19" s="393"/>
      <c r="CR19" s="393"/>
      <c r="CS19" s="393"/>
      <c r="CT19" s="393"/>
      <c r="CU19" s="393"/>
      <c r="CV19" s="393"/>
      <c r="CW19" s="393"/>
      <c r="CX19" s="393"/>
      <c r="CY19" s="393"/>
      <c r="CZ19" s="394"/>
    </row>
    <row r="20" spans="1:104" s="97" customFormat="1" ht="33.75" customHeight="1" x14ac:dyDescent="0.2">
      <c r="A20" s="98"/>
      <c r="B20" s="407" t="s">
        <v>278</v>
      </c>
      <c r="C20" s="407"/>
      <c r="D20" s="407"/>
      <c r="E20" s="407"/>
      <c r="F20" s="407"/>
      <c r="G20" s="407"/>
      <c r="H20" s="407"/>
      <c r="I20" s="407"/>
      <c r="J20" s="407"/>
      <c r="K20" s="407"/>
      <c r="L20" s="407"/>
      <c r="M20" s="407"/>
      <c r="N20" s="407"/>
      <c r="O20" s="407"/>
      <c r="P20" s="407"/>
      <c r="Q20" s="407"/>
      <c r="R20" s="407"/>
      <c r="S20" s="407"/>
      <c r="T20" s="407"/>
      <c r="U20" s="407"/>
      <c r="V20" s="407"/>
      <c r="W20" s="407"/>
      <c r="X20" s="407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7"/>
      <c r="AQ20" s="407"/>
      <c r="AR20" s="407"/>
      <c r="AS20" s="100"/>
      <c r="AT20" s="408" t="s">
        <v>279</v>
      </c>
      <c r="AU20" s="386"/>
      <c r="AV20" s="386"/>
      <c r="AW20" s="386"/>
      <c r="AX20" s="386"/>
      <c r="AY20" s="386"/>
      <c r="AZ20" s="386"/>
      <c r="BA20" s="386"/>
      <c r="BB20" s="386"/>
      <c r="BC20" s="386"/>
      <c r="BD20" s="386"/>
      <c r="BE20" s="386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7"/>
      <c r="BX20" s="392">
        <v>1</v>
      </c>
      <c r="BY20" s="393"/>
      <c r="BZ20" s="393"/>
      <c r="CA20" s="393"/>
      <c r="CB20" s="393"/>
      <c r="CC20" s="393"/>
      <c r="CD20" s="393"/>
      <c r="CE20" s="393"/>
      <c r="CF20" s="393"/>
      <c r="CG20" s="393"/>
      <c r="CH20" s="393"/>
      <c r="CI20" s="393"/>
      <c r="CJ20" s="393"/>
      <c r="CK20" s="393"/>
      <c r="CL20" s="393"/>
      <c r="CM20" s="393"/>
      <c r="CN20" s="393"/>
      <c r="CO20" s="393"/>
      <c r="CP20" s="393"/>
      <c r="CQ20" s="393"/>
      <c r="CR20" s="393"/>
      <c r="CS20" s="393"/>
      <c r="CT20" s="393"/>
      <c r="CU20" s="393"/>
      <c r="CV20" s="393"/>
      <c r="CW20" s="393"/>
      <c r="CX20" s="393"/>
      <c r="CY20" s="393"/>
      <c r="CZ20" s="394"/>
    </row>
    <row r="21" spans="1:104" s="97" customFormat="1" ht="33.75" customHeight="1" x14ac:dyDescent="0.2">
      <c r="A21" s="98"/>
      <c r="B21" s="407" t="s">
        <v>280</v>
      </c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  <c r="AR21" s="407"/>
      <c r="AS21" s="100"/>
      <c r="AT21" s="408" t="s">
        <v>279</v>
      </c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7"/>
      <c r="BX21" s="392">
        <v>0</v>
      </c>
      <c r="BY21" s="393"/>
      <c r="BZ21" s="393"/>
      <c r="CA21" s="393"/>
      <c r="CB21" s="393"/>
      <c r="CC21" s="393"/>
      <c r="CD21" s="393"/>
      <c r="CE21" s="393"/>
      <c r="CF21" s="393"/>
      <c r="CG21" s="393"/>
      <c r="CH21" s="393"/>
      <c r="CI21" s="393"/>
      <c r="CJ21" s="393"/>
      <c r="CK21" s="393"/>
      <c r="CL21" s="393"/>
      <c r="CM21" s="393"/>
      <c r="CN21" s="393"/>
      <c r="CO21" s="393"/>
      <c r="CP21" s="393"/>
      <c r="CQ21" s="393"/>
      <c r="CR21" s="393"/>
      <c r="CS21" s="393"/>
      <c r="CT21" s="393"/>
      <c r="CU21" s="393"/>
      <c r="CV21" s="393"/>
      <c r="CW21" s="393"/>
      <c r="CX21" s="393"/>
      <c r="CY21" s="393"/>
      <c r="CZ21" s="394"/>
    </row>
    <row r="22" spans="1:104" s="97" customFormat="1" ht="33.75" customHeight="1" x14ac:dyDescent="0.2">
      <c r="A22" s="98"/>
      <c r="B22" s="407" t="s">
        <v>281</v>
      </c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7"/>
      <c r="AQ22" s="407"/>
      <c r="AR22" s="407"/>
      <c r="AS22" s="100"/>
      <c r="AT22" s="408" t="s">
        <v>279</v>
      </c>
      <c r="AU22" s="386"/>
      <c r="AV22" s="386"/>
      <c r="AW22" s="386"/>
      <c r="AX22" s="386"/>
      <c r="AY22" s="386"/>
      <c r="AZ22" s="386"/>
      <c r="BA22" s="386"/>
      <c r="BB22" s="386"/>
      <c r="BC22" s="386"/>
      <c r="BD22" s="386"/>
      <c r="BE22" s="386"/>
      <c r="BF22" s="386"/>
      <c r="BG22" s="386"/>
      <c r="BH22" s="386"/>
      <c r="BI22" s="386"/>
      <c r="BJ22" s="386"/>
      <c r="BK22" s="386"/>
      <c r="BL22" s="386"/>
      <c r="BM22" s="386"/>
      <c r="BN22" s="386"/>
      <c r="BO22" s="386"/>
      <c r="BP22" s="386"/>
      <c r="BQ22" s="386"/>
      <c r="BR22" s="386"/>
      <c r="BS22" s="386"/>
      <c r="BT22" s="386"/>
      <c r="BU22" s="386"/>
      <c r="BV22" s="386"/>
      <c r="BW22" s="387"/>
      <c r="BX22" s="392">
        <v>0</v>
      </c>
      <c r="BY22" s="393"/>
      <c r="BZ22" s="393"/>
      <c r="CA22" s="393"/>
      <c r="CB22" s="393"/>
      <c r="CC22" s="393"/>
      <c r="CD22" s="393"/>
      <c r="CE22" s="393"/>
      <c r="CF22" s="393"/>
      <c r="CG22" s="393"/>
      <c r="CH22" s="393"/>
      <c r="CI22" s="393"/>
      <c r="CJ22" s="393"/>
      <c r="CK22" s="393"/>
      <c r="CL22" s="393"/>
      <c r="CM22" s="393"/>
      <c r="CN22" s="393"/>
      <c r="CO22" s="393"/>
      <c r="CP22" s="393"/>
      <c r="CQ22" s="393"/>
      <c r="CR22" s="393"/>
      <c r="CS22" s="393"/>
      <c r="CT22" s="393"/>
      <c r="CU22" s="393"/>
      <c r="CV22" s="393"/>
      <c r="CW22" s="393"/>
      <c r="CX22" s="393"/>
      <c r="CY22" s="393"/>
      <c r="CZ22" s="394"/>
    </row>
    <row r="23" spans="1:104" s="97" customFormat="1" ht="76.5" customHeight="1" x14ac:dyDescent="0.2">
      <c r="A23" s="98"/>
      <c r="B23" s="407" t="s">
        <v>170</v>
      </c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100"/>
      <c r="AT23" s="408" t="s">
        <v>279</v>
      </c>
      <c r="AU23" s="386"/>
      <c r="AV23" s="386"/>
      <c r="AW23" s="386"/>
      <c r="AX23" s="386"/>
      <c r="AY23" s="386"/>
      <c r="AZ23" s="386"/>
      <c r="BA23" s="386"/>
      <c r="BB23" s="386"/>
      <c r="BC23" s="386"/>
      <c r="BD23" s="386"/>
      <c r="BE23" s="386"/>
      <c r="BF23" s="386"/>
      <c r="BG23" s="386"/>
      <c r="BH23" s="386"/>
      <c r="BI23" s="386"/>
      <c r="BJ23" s="386"/>
      <c r="BK23" s="386"/>
      <c r="BL23" s="386"/>
      <c r="BM23" s="386"/>
      <c r="BN23" s="386"/>
      <c r="BO23" s="386"/>
      <c r="BP23" s="386"/>
      <c r="BQ23" s="386"/>
      <c r="BR23" s="386"/>
      <c r="BS23" s="386"/>
      <c r="BT23" s="386"/>
      <c r="BU23" s="386"/>
      <c r="BV23" s="386"/>
      <c r="BW23" s="387"/>
      <c r="BX23" s="392"/>
      <c r="BY23" s="393"/>
      <c r="BZ23" s="393"/>
      <c r="CA23" s="393"/>
      <c r="CB23" s="393"/>
      <c r="CC23" s="393"/>
      <c r="CD23" s="393"/>
      <c r="CE23" s="393"/>
      <c r="CF23" s="393"/>
      <c r="CG23" s="393"/>
      <c r="CH23" s="393"/>
      <c r="CI23" s="393"/>
      <c r="CJ23" s="393"/>
      <c r="CK23" s="393"/>
      <c r="CL23" s="393"/>
      <c r="CM23" s="393"/>
      <c r="CN23" s="393"/>
      <c r="CO23" s="393"/>
      <c r="CP23" s="393"/>
      <c r="CQ23" s="393"/>
      <c r="CR23" s="393"/>
      <c r="CS23" s="393"/>
      <c r="CT23" s="393"/>
      <c r="CU23" s="393"/>
      <c r="CV23" s="393"/>
      <c r="CW23" s="393"/>
      <c r="CX23" s="393"/>
      <c r="CY23" s="393"/>
      <c r="CZ23" s="394"/>
    </row>
    <row r="24" spans="1:104" s="97" customFormat="1" ht="47.25" customHeight="1" x14ac:dyDescent="0.2">
      <c r="A24" s="98"/>
      <c r="B24" s="407" t="s">
        <v>282</v>
      </c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7"/>
      <c r="AS24" s="100"/>
      <c r="AT24" s="408" t="s">
        <v>279</v>
      </c>
      <c r="AU24" s="386"/>
      <c r="AV24" s="386"/>
      <c r="AW24" s="386"/>
      <c r="AX24" s="386"/>
      <c r="AY24" s="386"/>
      <c r="AZ24" s="386"/>
      <c r="BA24" s="386"/>
      <c r="BB24" s="386"/>
      <c r="BC24" s="386"/>
      <c r="BD24" s="386"/>
      <c r="BE24" s="386"/>
      <c r="BF24" s="386"/>
      <c r="BG24" s="386"/>
      <c r="BH24" s="386"/>
      <c r="BI24" s="386"/>
      <c r="BJ24" s="386"/>
      <c r="BK24" s="386"/>
      <c r="BL24" s="386"/>
      <c r="BM24" s="386"/>
      <c r="BN24" s="386"/>
      <c r="BO24" s="386"/>
      <c r="BP24" s="386"/>
      <c r="BQ24" s="386"/>
      <c r="BR24" s="386"/>
      <c r="BS24" s="386"/>
      <c r="BT24" s="386"/>
      <c r="BU24" s="386"/>
      <c r="BV24" s="386"/>
      <c r="BW24" s="387"/>
      <c r="BX24" s="392">
        <v>0</v>
      </c>
      <c r="BY24" s="393"/>
      <c r="BZ24" s="393"/>
      <c r="CA24" s="393"/>
      <c r="CB24" s="393"/>
      <c r="CC24" s="393"/>
      <c r="CD24" s="393"/>
      <c r="CE24" s="393"/>
      <c r="CF24" s="393"/>
      <c r="CG24" s="393"/>
      <c r="CH24" s="393"/>
      <c r="CI24" s="393"/>
      <c r="CJ24" s="393"/>
      <c r="CK24" s="393"/>
      <c r="CL24" s="393"/>
      <c r="CM24" s="393"/>
      <c r="CN24" s="393"/>
      <c r="CO24" s="393"/>
      <c r="CP24" s="393"/>
      <c r="CQ24" s="393"/>
      <c r="CR24" s="393"/>
      <c r="CS24" s="393"/>
      <c r="CT24" s="393"/>
      <c r="CU24" s="393"/>
      <c r="CV24" s="393"/>
      <c r="CW24" s="393"/>
      <c r="CX24" s="393"/>
      <c r="CY24" s="393"/>
      <c r="CZ24" s="394"/>
    </row>
    <row r="25" spans="1:104" s="97" customFormat="1" ht="47.25" customHeight="1" x14ac:dyDescent="0.2">
      <c r="A25" s="98"/>
      <c r="B25" s="407" t="s">
        <v>283</v>
      </c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7"/>
      <c r="AK25" s="407"/>
      <c r="AL25" s="407"/>
      <c r="AM25" s="407"/>
      <c r="AN25" s="407"/>
      <c r="AO25" s="407"/>
      <c r="AP25" s="407"/>
      <c r="AQ25" s="407"/>
      <c r="AR25" s="407"/>
      <c r="AS25" s="100"/>
      <c r="AT25" s="408" t="s">
        <v>279</v>
      </c>
      <c r="AU25" s="386"/>
      <c r="AV25" s="386"/>
      <c r="AW25" s="386"/>
      <c r="AX25" s="386"/>
      <c r="AY25" s="386"/>
      <c r="AZ25" s="386"/>
      <c r="BA25" s="386"/>
      <c r="BB25" s="386"/>
      <c r="BC25" s="386"/>
      <c r="BD25" s="386"/>
      <c r="BE25" s="386"/>
      <c r="BF25" s="386"/>
      <c r="BG25" s="386"/>
      <c r="BH25" s="386"/>
      <c r="BI25" s="386"/>
      <c r="BJ25" s="386"/>
      <c r="BK25" s="386"/>
      <c r="BL25" s="386"/>
      <c r="BM25" s="386"/>
      <c r="BN25" s="386"/>
      <c r="BO25" s="386"/>
      <c r="BP25" s="386"/>
      <c r="BQ25" s="386"/>
      <c r="BR25" s="386"/>
      <c r="BS25" s="386"/>
      <c r="BT25" s="386"/>
      <c r="BU25" s="386"/>
      <c r="BV25" s="386"/>
      <c r="BW25" s="387"/>
      <c r="BX25" s="392">
        <v>0</v>
      </c>
      <c r="BY25" s="393"/>
      <c r="BZ25" s="393"/>
      <c r="CA25" s="393"/>
      <c r="CB25" s="393"/>
      <c r="CC25" s="393"/>
      <c r="CD25" s="393"/>
      <c r="CE25" s="393"/>
      <c r="CF25" s="393"/>
      <c r="CG25" s="393"/>
      <c r="CH25" s="393"/>
      <c r="CI25" s="393"/>
      <c r="CJ25" s="393"/>
      <c r="CK25" s="393"/>
      <c r="CL25" s="393"/>
      <c r="CM25" s="393"/>
      <c r="CN25" s="393"/>
      <c r="CO25" s="393"/>
      <c r="CP25" s="393"/>
      <c r="CQ25" s="393"/>
      <c r="CR25" s="393"/>
      <c r="CS25" s="393"/>
      <c r="CT25" s="393"/>
      <c r="CU25" s="393"/>
      <c r="CV25" s="393"/>
      <c r="CW25" s="393"/>
      <c r="CX25" s="393"/>
      <c r="CY25" s="393"/>
      <c r="CZ25" s="394"/>
    </row>
    <row r="26" spans="1:104" s="97" customFormat="1" ht="47.25" customHeight="1" x14ac:dyDescent="0.2">
      <c r="A26" s="98"/>
      <c r="B26" s="407" t="s">
        <v>284</v>
      </c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  <c r="AL26" s="407"/>
      <c r="AM26" s="407"/>
      <c r="AN26" s="407"/>
      <c r="AO26" s="407"/>
      <c r="AP26" s="407"/>
      <c r="AQ26" s="407"/>
      <c r="AR26" s="407"/>
      <c r="AS26" s="100"/>
      <c r="AT26" s="408" t="s">
        <v>279</v>
      </c>
      <c r="AU26" s="386"/>
      <c r="AV26" s="386"/>
      <c r="AW26" s="386"/>
      <c r="AX26" s="386"/>
      <c r="AY26" s="386"/>
      <c r="AZ26" s="386"/>
      <c r="BA26" s="386"/>
      <c r="BB26" s="386"/>
      <c r="BC26" s="386"/>
      <c r="BD26" s="386"/>
      <c r="BE26" s="386"/>
      <c r="BF26" s="386"/>
      <c r="BG26" s="386"/>
      <c r="BH26" s="386"/>
      <c r="BI26" s="386"/>
      <c r="BJ26" s="386"/>
      <c r="BK26" s="386"/>
      <c r="BL26" s="386"/>
      <c r="BM26" s="386"/>
      <c r="BN26" s="386"/>
      <c r="BO26" s="386"/>
      <c r="BP26" s="386"/>
      <c r="BQ26" s="386"/>
      <c r="BR26" s="386"/>
      <c r="BS26" s="386"/>
      <c r="BT26" s="386"/>
      <c r="BU26" s="386"/>
      <c r="BV26" s="386"/>
      <c r="BW26" s="387"/>
      <c r="BX26" s="392"/>
      <c r="BY26" s="393"/>
      <c r="BZ26" s="393"/>
      <c r="CA26" s="393"/>
      <c r="CB26" s="393"/>
      <c r="CC26" s="393"/>
      <c r="CD26" s="393"/>
      <c r="CE26" s="393"/>
      <c r="CF26" s="393"/>
      <c r="CG26" s="393"/>
      <c r="CH26" s="393"/>
      <c r="CI26" s="393"/>
      <c r="CJ26" s="393"/>
      <c r="CK26" s="393"/>
      <c r="CL26" s="393"/>
      <c r="CM26" s="393"/>
      <c r="CN26" s="393"/>
      <c r="CO26" s="393"/>
      <c r="CP26" s="393"/>
      <c r="CQ26" s="393"/>
      <c r="CR26" s="393"/>
      <c r="CS26" s="393"/>
      <c r="CT26" s="393"/>
      <c r="CU26" s="393"/>
      <c r="CV26" s="393"/>
      <c r="CW26" s="393"/>
      <c r="CX26" s="393"/>
      <c r="CY26" s="393"/>
      <c r="CZ26" s="394"/>
    </row>
    <row r="28" spans="1:104" s="74" customFormat="1" ht="15.75" x14ac:dyDescent="0.25">
      <c r="A28" s="300" t="str">
        <f>'1.1'!L28</f>
        <v>Генеральный директор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280" t="str">
        <f>'3.3'!AL16:BV16</f>
        <v>Воронин В.Ю.</v>
      </c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80"/>
      <c r="CY28" s="280"/>
      <c r="CZ28" s="280"/>
    </row>
    <row r="29" spans="1:104" s="77" customFormat="1" ht="13.5" customHeight="1" x14ac:dyDescent="0.2">
      <c r="A29" s="281" t="s">
        <v>176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 t="s">
        <v>177</v>
      </c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1" t="s">
        <v>178</v>
      </c>
      <c r="BX29" s="281"/>
      <c r="BY29" s="281"/>
      <c r="BZ29" s="281"/>
      <c r="CA29" s="281"/>
      <c r="CB29" s="281"/>
      <c r="CC29" s="281"/>
      <c r="CD29" s="281"/>
      <c r="CE29" s="281"/>
      <c r="CF29" s="281"/>
      <c r="CG29" s="281"/>
      <c r="CH29" s="281"/>
      <c r="CI29" s="281"/>
      <c r="CJ29" s="281"/>
      <c r="CK29" s="281"/>
      <c r="CL29" s="281"/>
      <c r="CM29" s="281"/>
      <c r="CN29" s="281"/>
      <c r="CO29" s="281"/>
      <c r="CP29" s="281"/>
      <c r="CQ29" s="281"/>
      <c r="CR29" s="281"/>
      <c r="CS29" s="281"/>
      <c r="CT29" s="281"/>
      <c r="CU29" s="281"/>
      <c r="CV29" s="281"/>
      <c r="CW29" s="281"/>
      <c r="CX29" s="281"/>
      <c r="CY29" s="281"/>
      <c r="CZ29" s="281"/>
    </row>
    <row r="30" spans="1:104" ht="3" customHeight="1" x14ac:dyDescent="0.25"/>
  </sheetData>
  <mergeCells count="69">
    <mergeCell ref="A29:AK29"/>
    <mergeCell ref="AL29:BV29"/>
    <mergeCell ref="BW29:CZ29"/>
    <mergeCell ref="B26:AR26"/>
    <mergeCell ref="AT26:BW26"/>
    <mergeCell ref="BX26:CZ26"/>
    <mergeCell ref="A28:AK28"/>
    <mergeCell ref="AL28:BV28"/>
    <mergeCell ref="BW28:CZ28"/>
    <mergeCell ref="B24:AR24"/>
    <mergeCell ref="AT24:BW24"/>
    <mergeCell ref="BX24:CZ24"/>
    <mergeCell ref="B25:AR25"/>
    <mergeCell ref="AT25:BW25"/>
    <mergeCell ref="BX25:CZ25"/>
    <mergeCell ref="B22:AR22"/>
    <mergeCell ref="AT22:BW22"/>
    <mergeCell ref="BX22:CZ22"/>
    <mergeCell ref="B23:AR23"/>
    <mergeCell ref="AT23:BW23"/>
    <mergeCell ref="BX23:CZ23"/>
    <mergeCell ref="B20:AR20"/>
    <mergeCell ref="AT20:BW20"/>
    <mergeCell ref="BX20:CZ20"/>
    <mergeCell ref="B21:AR21"/>
    <mergeCell ref="AT21:BW21"/>
    <mergeCell ref="BX21:CZ21"/>
    <mergeCell ref="B18:AR18"/>
    <mergeCell ref="AT18:BW18"/>
    <mergeCell ref="BX18:CZ18"/>
    <mergeCell ref="B19:AR19"/>
    <mergeCell ref="AT19:BW19"/>
    <mergeCell ref="BX19:CZ19"/>
    <mergeCell ref="B16:AS16"/>
    <mergeCell ref="AT16:BW16"/>
    <mergeCell ref="BX16:CZ16"/>
    <mergeCell ref="B17:AS17"/>
    <mergeCell ref="AT17:BW17"/>
    <mergeCell ref="BX17:CZ17"/>
    <mergeCell ref="B14:AS14"/>
    <mergeCell ref="AT14:BW14"/>
    <mergeCell ref="BX14:CZ14"/>
    <mergeCell ref="B15:AS15"/>
    <mergeCell ref="AT15:BW15"/>
    <mergeCell ref="BX15:CZ15"/>
    <mergeCell ref="B12:AS12"/>
    <mergeCell ref="AT12:BW12"/>
    <mergeCell ref="BX12:CZ12"/>
    <mergeCell ref="B13:AS13"/>
    <mergeCell ref="AT13:BW13"/>
    <mergeCell ref="BX13:CZ13"/>
    <mergeCell ref="B10:AS10"/>
    <mergeCell ref="AT10:BW10"/>
    <mergeCell ref="BX10:CZ10"/>
    <mergeCell ref="B11:AS11"/>
    <mergeCell ref="AT11:BW11"/>
    <mergeCell ref="BX11:CZ11"/>
    <mergeCell ref="B8:AS8"/>
    <mergeCell ref="AT8:BW8"/>
    <mergeCell ref="BX8:CZ8"/>
    <mergeCell ref="B9:AS9"/>
    <mergeCell ref="AT9:BW9"/>
    <mergeCell ref="BX9:CZ9"/>
    <mergeCell ref="A2:CZ2"/>
    <mergeCell ref="F4:CU4"/>
    <mergeCell ref="F5:CU5"/>
    <mergeCell ref="A7:AS7"/>
    <mergeCell ref="AT7:BW7"/>
    <mergeCell ref="BX7:CZ7"/>
  </mergeCells>
  <pageMargins left="0.78740157480314965" right="0.59055118110236227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Z26"/>
  <sheetViews>
    <sheetView view="pageBreakPreview" topLeftCell="A13" workbookViewId="0">
      <selection activeCell="BL16" sqref="BL16:CY16"/>
    </sheetView>
  </sheetViews>
  <sheetFormatPr defaultColWidth="0.75" defaultRowHeight="15" x14ac:dyDescent="0.25"/>
  <cols>
    <col min="1" max="16384" width="0.75" style="79"/>
  </cols>
  <sheetData>
    <row r="1" spans="1:104" s="74" customFormat="1" ht="15.75" x14ac:dyDescent="0.25"/>
    <row r="2" spans="1:104" s="74" customFormat="1" ht="30" customHeight="1" x14ac:dyDescent="0.25">
      <c r="A2" s="279" t="s">
        <v>285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</row>
    <row r="3" spans="1:104" s="74" customFormat="1" ht="15.75" x14ac:dyDescent="0.25"/>
    <row r="4" spans="1:104" s="74" customFormat="1" ht="15.75" x14ac:dyDescent="0.25">
      <c r="F4" s="280" t="str">
        <f>'1.1'!A10</f>
        <v xml:space="preserve">ООО "Энергоресурс" </v>
      </c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</row>
    <row r="5" spans="1:104" s="74" customFormat="1" ht="15.75" x14ac:dyDescent="0.25">
      <c r="F5" s="281" t="s">
        <v>244</v>
      </c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81"/>
      <c r="CK5" s="281"/>
      <c r="CL5" s="281"/>
      <c r="CM5" s="281"/>
      <c r="CN5" s="281"/>
      <c r="CO5" s="281"/>
      <c r="CP5" s="281"/>
      <c r="CQ5" s="281"/>
      <c r="CR5" s="281"/>
      <c r="CS5" s="281"/>
      <c r="CT5" s="281"/>
      <c r="CU5" s="281"/>
    </row>
    <row r="6" spans="1:104" s="74" customFormat="1" ht="15.75" x14ac:dyDescent="0.25"/>
    <row r="7" spans="1:104" s="97" customFormat="1" ht="46.5" customHeight="1" x14ac:dyDescent="0.2">
      <c r="A7" s="284" t="s">
        <v>56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6"/>
      <c r="AO7" s="284" t="s">
        <v>286</v>
      </c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6"/>
      <c r="BK7" s="284" t="s">
        <v>0</v>
      </c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  <c r="CP7" s="285"/>
      <c r="CQ7" s="285"/>
      <c r="CR7" s="285"/>
      <c r="CS7" s="285"/>
      <c r="CT7" s="285"/>
      <c r="CU7" s="285"/>
      <c r="CV7" s="285"/>
      <c r="CW7" s="285"/>
      <c r="CX7" s="285"/>
      <c r="CY7" s="285"/>
      <c r="CZ7" s="286"/>
    </row>
    <row r="8" spans="1:104" s="78" customFormat="1" ht="75" customHeight="1" x14ac:dyDescent="0.2">
      <c r="A8" s="101"/>
      <c r="B8" s="271" t="s">
        <v>287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102"/>
      <c r="AO8" s="293" t="s">
        <v>288</v>
      </c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5"/>
      <c r="BK8" s="103"/>
      <c r="BL8" s="409" t="s">
        <v>289</v>
      </c>
      <c r="BM8" s="409"/>
      <c r="BN8" s="409"/>
      <c r="BO8" s="409"/>
      <c r="BP8" s="409"/>
      <c r="BQ8" s="409"/>
      <c r="BR8" s="409"/>
      <c r="BS8" s="409"/>
      <c r="BT8" s="409"/>
      <c r="BU8" s="409"/>
      <c r="BV8" s="409"/>
      <c r="BW8" s="409"/>
      <c r="BX8" s="409"/>
      <c r="BY8" s="409"/>
      <c r="BZ8" s="409"/>
      <c r="CA8" s="409"/>
      <c r="CB8" s="409"/>
      <c r="CC8" s="409"/>
      <c r="CD8" s="409"/>
      <c r="CE8" s="409"/>
      <c r="CF8" s="409"/>
      <c r="CG8" s="409"/>
      <c r="CH8" s="409"/>
      <c r="CI8" s="409"/>
      <c r="CJ8" s="409"/>
      <c r="CK8" s="409"/>
      <c r="CL8" s="409"/>
      <c r="CM8" s="409"/>
      <c r="CN8" s="409"/>
      <c r="CO8" s="409"/>
      <c r="CP8" s="409"/>
      <c r="CQ8" s="409"/>
      <c r="CR8" s="409"/>
      <c r="CS8" s="409"/>
      <c r="CT8" s="409"/>
      <c r="CU8" s="409"/>
      <c r="CV8" s="409"/>
      <c r="CW8" s="409"/>
      <c r="CX8" s="409"/>
      <c r="CY8" s="409"/>
      <c r="CZ8" s="104"/>
    </row>
    <row r="9" spans="1:104" s="78" customFormat="1" x14ac:dyDescent="0.2">
      <c r="A9" s="105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106"/>
      <c r="AO9" s="296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8"/>
      <c r="BK9" s="107"/>
      <c r="BL9" s="410">
        <v>1</v>
      </c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0"/>
      <c r="CN9" s="410"/>
      <c r="CO9" s="410"/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108"/>
    </row>
    <row r="10" spans="1:104" s="78" customFormat="1" ht="31.5" customHeight="1" x14ac:dyDescent="0.2">
      <c r="A10" s="101"/>
      <c r="B10" s="271" t="s">
        <v>290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102"/>
      <c r="AO10" s="293" t="s">
        <v>288</v>
      </c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5"/>
      <c r="BK10" s="103"/>
      <c r="BL10" s="409" t="s">
        <v>291</v>
      </c>
      <c r="BM10" s="409"/>
      <c r="BN10" s="409"/>
      <c r="BO10" s="409"/>
      <c r="BP10" s="409"/>
      <c r="BQ10" s="409"/>
      <c r="BR10" s="409"/>
      <c r="BS10" s="409"/>
      <c r="BT10" s="409"/>
      <c r="BU10" s="409"/>
      <c r="BV10" s="409"/>
      <c r="BW10" s="409"/>
      <c r="BX10" s="409"/>
      <c r="BY10" s="409"/>
      <c r="BZ10" s="409"/>
      <c r="CA10" s="409"/>
      <c r="CB10" s="409"/>
      <c r="CC10" s="409"/>
      <c r="CD10" s="409"/>
      <c r="CE10" s="409"/>
      <c r="CF10" s="409"/>
      <c r="CG10" s="409"/>
      <c r="CH10" s="409"/>
      <c r="CI10" s="409"/>
      <c r="CJ10" s="409"/>
      <c r="CK10" s="409"/>
      <c r="CL10" s="409"/>
      <c r="CM10" s="409"/>
      <c r="CN10" s="409"/>
      <c r="CO10" s="409"/>
      <c r="CP10" s="409"/>
      <c r="CQ10" s="409"/>
      <c r="CR10" s="409"/>
      <c r="CS10" s="409"/>
      <c r="CT10" s="409"/>
      <c r="CU10" s="409"/>
      <c r="CV10" s="409"/>
      <c r="CW10" s="409"/>
      <c r="CX10" s="409"/>
      <c r="CY10" s="409"/>
      <c r="CZ10" s="104"/>
    </row>
    <row r="11" spans="1:104" s="78" customFormat="1" ht="16.5" customHeight="1" x14ac:dyDescent="0.2">
      <c r="A11" s="105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106"/>
      <c r="AO11" s="296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8"/>
      <c r="BK11" s="107"/>
      <c r="BL11" s="410">
        <f>'4.1'!BX21</f>
        <v>0</v>
      </c>
      <c r="BM11" s="410"/>
      <c r="BN11" s="410"/>
      <c r="BO11" s="410"/>
      <c r="BP11" s="410"/>
      <c r="BQ11" s="410"/>
      <c r="BR11" s="410"/>
      <c r="BS11" s="410"/>
      <c r="BT11" s="410"/>
      <c r="BU11" s="410"/>
      <c r="BV11" s="410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0"/>
      <c r="CU11" s="410"/>
      <c r="CV11" s="410"/>
      <c r="CW11" s="410"/>
      <c r="CX11" s="410"/>
      <c r="CY11" s="410"/>
      <c r="CZ11" s="108"/>
    </row>
    <row r="12" spans="1:104" s="78" customFormat="1" ht="31.5" customHeight="1" x14ac:dyDescent="0.2">
      <c r="A12" s="101"/>
      <c r="B12" s="271" t="s">
        <v>292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102"/>
      <c r="AO12" s="293" t="s">
        <v>288</v>
      </c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5"/>
      <c r="BK12" s="103"/>
      <c r="BL12" s="409" t="s">
        <v>291</v>
      </c>
      <c r="BM12" s="409"/>
      <c r="BN12" s="409"/>
      <c r="BO12" s="409"/>
      <c r="BP12" s="409"/>
      <c r="BQ12" s="409"/>
      <c r="BR12" s="409"/>
      <c r="BS12" s="409"/>
      <c r="BT12" s="409"/>
      <c r="BU12" s="409"/>
      <c r="BV12" s="409"/>
      <c r="BW12" s="409"/>
      <c r="BX12" s="409"/>
      <c r="BY12" s="409"/>
      <c r="BZ12" s="409"/>
      <c r="CA12" s="409"/>
      <c r="CB12" s="409"/>
      <c r="CC12" s="409"/>
      <c r="CD12" s="409"/>
      <c r="CE12" s="409"/>
      <c r="CF12" s="409"/>
      <c r="CG12" s="409"/>
      <c r="CH12" s="409"/>
      <c r="CI12" s="409"/>
      <c r="CJ12" s="409"/>
      <c r="CK12" s="409"/>
      <c r="CL12" s="409"/>
      <c r="CM12" s="409"/>
      <c r="CN12" s="409"/>
      <c r="CO12" s="409"/>
      <c r="CP12" s="409"/>
      <c r="CQ12" s="409"/>
      <c r="CR12" s="409"/>
      <c r="CS12" s="409"/>
      <c r="CT12" s="409"/>
      <c r="CU12" s="409"/>
      <c r="CV12" s="409"/>
      <c r="CW12" s="409"/>
      <c r="CX12" s="409"/>
      <c r="CY12" s="409"/>
      <c r="CZ12" s="104"/>
    </row>
    <row r="13" spans="1:104" s="78" customFormat="1" ht="16.5" customHeight="1" x14ac:dyDescent="0.2">
      <c r="A13" s="105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106"/>
      <c r="AO13" s="296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8"/>
      <c r="BK13" s="107"/>
      <c r="BL13" s="411">
        <f>'4.1'!BX22</f>
        <v>0</v>
      </c>
      <c r="BM13" s="411"/>
      <c r="BN13" s="411"/>
      <c r="BO13" s="411"/>
      <c r="BP13" s="411"/>
      <c r="BQ13" s="411"/>
      <c r="BR13" s="411"/>
      <c r="BS13" s="411"/>
      <c r="BT13" s="411"/>
      <c r="BU13" s="411"/>
      <c r="BV13" s="411"/>
      <c r="BW13" s="411"/>
      <c r="BX13" s="411"/>
      <c r="BY13" s="411"/>
      <c r="BZ13" s="411"/>
      <c r="CA13" s="411"/>
      <c r="CB13" s="411"/>
      <c r="CC13" s="411"/>
      <c r="CD13" s="411"/>
      <c r="CE13" s="411"/>
      <c r="CF13" s="411"/>
      <c r="CG13" s="411"/>
      <c r="CH13" s="411"/>
      <c r="CI13" s="411"/>
      <c r="CJ13" s="411"/>
      <c r="CK13" s="411"/>
      <c r="CL13" s="411"/>
      <c r="CM13" s="411"/>
      <c r="CN13" s="411"/>
      <c r="CO13" s="411"/>
      <c r="CP13" s="411"/>
      <c r="CQ13" s="411"/>
      <c r="CR13" s="411"/>
      <c r="CS13" s="411"/>
      <c r="CT13" s="411"/>
      <c r="CU13" s="411"/>
      <c r="CV13" s="411"/>
      <c r="CW13" s="411"/>
      <c r="CX13" s="411"/>
      <c r="CY13" s="411"/>
      <c r="CZ13" s="108"/>
    </row>
    <row r="14" spans="1:104" s="78" customFormat="1" ht="75" customHeight="1" x14ac:dyDescent="0.2">
      <c r="A14" s="101"/>
      <c r="B14" s="271" t="s">
        <v>293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102"/>
      <c r="AO14" s="293" t="s">
        <v>288</v>
      </c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5"/>
      <c r="BK14" s="103"/>
      <c r="BL14" s="409" t="s">
        <v>289</v>
      </c>
      <c r="BM14" s="409"/>
      <c r="BN14" s="409"/>
      <c r="BO14" s="409"/>
      <c r="BP14" s="409"/>
      <c r="BQ14" s="409"/>
      <c r="BR14" s="409"/>
      <c r="BS14" s="409"/>
      <c r="BT14" s="409"/>
      <c r="BU14" s="409"/>
      <c r="BV14" s="409"/>
      <c r="BW14" s="409"/>
      <c r="BX14" s="409"/>
      <c r="BY14" s="409"/>
      <c r="BZ14" s="409"/>
      <c r="CA14" s="409"/>
      <c r="CB14" s="409"/>
      <c r="CC14" s="409"/>
      <c r="CD14" s="409"/>
      <c r="CE14" s="409"/>
      <c r="CF14" s="409"/>
      <c r="CG14" s="409"/>
      <c r="CH14" s="409"/>
      <c r="CI14" s="409"/>
      <c r="CJ14" s="409"/>
      <c r="CK14" s="409"/>
      <c r="CL14" s="409"/>
      <c r="CM14" s="409"/>
      <c r="CN14" s="409"/>
      <c r="CO14" s="409"/>
      <c r="CP14" s="409"/>
      <c r="CQ14" s="409"/>
      <c r="CR14" s="409"/>
      <c r="CS14" s="409"/>
      <c r="CT14" s="409"/>
      <c r="CU14" s="409"/>
      <c r="CV14" s="409"/>
      <c r="CW14" s="409"/>
      <c r="CX14" s="409"/>
      <c r="CY14" s="409"/>
      <c r="CZ14" s="104"/>
    </row>
    <row r="15" spans="1:104" s="78" customFormat="1" ht="15.75" customHeight="1" x14ac:dyDescent="0.2">
      <c r="A15" s="105"/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106"/>
      <c r="AO15" s="296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8"/>
      <c r="BK15" s="107"/>
      <c r="BL15" s="411"/>
      <c r="BM15" s="411"/>
      <c r="BN15" s="411"/>
      <c r="BO15" s="411"/>
      <c r="BP15" s="411"/>
      <c r="BQ15" s="411"/>
      <c r="BR15" s="411"/>
      <c r="BS15" s="411"/>
      <c r="BT15" s="411"/>
      <c r="BU15" s="411"/>
      <c r="BV15" s="411"/>
      <c r="BW15" s="411"/>
      <c r="BX15" s="411"/>
      <c r="BY15" s="411"/>
      <c r="BZ15" s="411"/>
      <c r="CA15" s="411"/>
      <c r="CB15" s="411"/>
      <c r="CC15" s="411"/>
      <c r="CD15" s="411"/>
      <c r="CE15" s="411"/>
      <c r="CF15" s="411"/>
      <c r="CG15" s="411"/>
      <c r="CH15" s="411"/>
      <c r="CI15" s="411"/>
      <c r="CJ15" s="411"/>
      <c r="CK15" s="411"/>
      <c r="CL15" s="411"/>
      <c r="CM15" s="411"/>
      <c r="CN15" s="411"/>
      <c r="CO15" s="411"/>
      <c r="CP15" s="411"/>
      <c r="CQ15" s="411"/>
      <c r="CR15" s="411"/>
      <c r="CS15" s="411"/>
      <c r="CT15" s="411"/>
      <c r="CU15" s="411"/>
      <c r="CV15" s="411"/>
      <c r="CW15" s="411"/>
      <c r="CX15" s="411"/>
      <c r="CY15" s="411"/>
      <c r="CZ15" s="108"/>
    </row>
    <row r="16" spans="1:104" s="78" customFormat="1" ht="30" customHeight="1" x14ac:dyDescent="0.2">
      <c r="A16" s="101"/>
      <c r="B16" s="271" t="s">
        <v>294</v>
      </c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102"/>
      <c r="AO16" s="293" t="s">
        <v>288</v>
      </c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5"/>
      <c r="BK16" s="103"/>
      <c r="BL16" s="412">
        <v>1</v>
      </c>
      <c r="BM16" s="412"/>
      <c r="BN16" s="412"/>
      <c r="BO16" s="412"/>
      <c r="BP16" s="412"/>
      <c r="BQ16" s="412"/>
      <c r="BR16" s="412"/>
      <c r="BS16" s="412"/>
      <c r="BT16" s="412"/>
      <c r="BU16" s="412"/>
      <c r="BV16" s="412"/>
      <c r="BW16" s="412"/>
      <c r="BX16" s="412"/>
      <c r="BY16" s="412"/>
      <c r="BZ16" s="412"/>
      <c r="CA16" s="412"/>
      <c r="CB16" s="412"/>
      <c r="CC16" s="412"/>
      <c r="CD16" s="412"/>
      <c r="CE16" s="412"/>
      <c r="CF16" s="412"/>
      <c r="CG16" s="412"/>
      <c r="CH16" s="412"/>
      <c r="CI16" s="412"/>
      <c r="CJ16" s="412"/>
      <c r="CK16" s="412"/>
      <c r="CL16" s="412"/>
      <c r="CM16" s="412"/>
      <c r="CN16" s="412"/>
      <c r="CO16" s="412"/>
      <c r="CP16" s="412"/>
      <c r="CQ16" s="412"/>
      <c r="CR16" s="412"/>
      <c r="CS16" s="412"/>
      <c r="CT16" s="412"/>
      <c r="CU16" s="412"/>
      <c r="CV16" s="412"/>
      <c r="CW16" s="412"/>
      <c r="CX16" s="412"/>
      <c r="CY16" s="412"/>
      <c r="CZ16" s="104"/>
    </row>
    <row r="17" spans="1:104" s="78" customFormat="1" ht="17.25" customHeight="1" x14ac:dyDescent="0.2">
      <c r="A17" s="105"/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106"/>
      <c r="AO17" s="296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8"/>
      <c r="BK17" s="107"/>
      <c r="BL17" s="413"/>
      <c r="BM17" s="413"/>
      <c r="BN17" s="413"/>
      <c r="BO17" s="413"/>
      <c r="BP17" s="413"/>
      <c r="BQ17" s="413"/>
      <c r="BR17" s="413"/>
      <c r="BS17" s="413"/>
      <c r="BT17" s="413"/>
      <c r="BU17" s="413"/>
      <c r="BV17" s="413"/>
      <c r="BW17" s="413"/>
      <c r="BX17" s="413"/>
      <c r="BY17" s="413"/>
      <c r="BZ17" s="413"/>
      <c r="CA17" s="413"/>
      <c r="CB17" s="413"/>
      <c r="CC17" s="413"/>
      <c r="CD17" s="413"/>
      <c r="CE17" s="413"/>
      <c r="CF17" s="413"/>
      <c r="CG17" s="413"/>
      <c r="CH17" s="413"/>
      <c r="CI17" s="413"/>
      <c r="CJ17" s="413"/>
      <c r="CK17" s="413"/>
      <c r="CL17" s="413"/>
      <c r="CM17" s="413"/>
      <c r="CN17" s="413"/>
      <c r="CO17" s="413"/>
      <c r="CP17" s="413"/>
      <c r="CQ17" s="413"/>
      <c r="CR17" s="413"/>
      <c r="CS17" s="413"/>
      <c r="CT17" s="413"/>
      <c r="CU17" s="413"/>
      <c r="CV17" s="413"/>
      <c r="CW17" s="413"/>
      <c r="CX17" s="413"/>
      <c r="CY17" s="413"/>
      <c r="CZ17" s="108"/>
    </row>
    <row r="18" spans="1:104" s="78" customFormat="1" ht="30" customHeight="1" x14ac:dyDescent="0.2">
      <c r="A18" s="101"/>
      <c r="B18" s="271" t="s">
        <v>295</v>
      </c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102"/>
      <c r="AO18" s="293" t="s">
        <v>288</v>
      </c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5"/>
      <c r="BK18" s="103"/>
      <c r="BL18" s="412">
        <v>1</v>
      </c>
      <c r="BM18" s="412"/>
      <c r="BN18" s="412"/>
      <c r="BO18" s="412"/>
      <c r="BP18" s="412"/>
      <c r="BQ18" s="412"/>
      <c r="BR18" s="412"/>
      <c r="BS18" s="412"/>
      <c r="BT18" s="412"/>
      <c r="BU18" s="412"/>
      <c r="BV18" s="412"/>
      <c r="BW18" s="412"/>
      <c r="BX18" s="412"/>
      <c r="BY18" s="412"/>
      <c r="BZ18" s="412"/>
      <c r="CA18" s="412"/>
      <c r="CB18" s="412"/>
      <c r="CC18" s="412"/>
      <c r="CD18" s="412"/>
      <c r="CE18" s="412"/>
      <c r="CF18" s="412"/>
      <c r="CG18" s="412"/>
      <c r="CH18" s="412"/>
      <c r="CI18" s="412"/>
      <c r="CJ18" s="412"/>
      <c r="CK18" s="412"/>
      <c r="CL18" s="412"/>
      <c r="CM18" s="412"/>
      <c r="CN18" s="412"/>
      <c r="CO18" s="412"/>
      <c r="CP18" s="412"/>
      <c r="CQ18" s="412"/>
      <c r="CR18" s="412"/>
      <c r="CS18" s="412"/>
      <c r="CT18" s="412"/>
      <c r="CU18" s="412"/>
      <c r="CV18" s="412"/>
      <c r="CW18" s="412"/>
      <c r="CX18" s="412"/>
      <c r="CY18" s="412"/>
      <c r="CZ18" s="104"/>
    </row>
    <row r="19" spans="1:104" s="78" customFormat="1" ht="17.25" customHeight="1" x14ac:dyDescent="0.2">
      <c r="A19" s="109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110"/>
      <c r="AO19" s="296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8"/>
      <c r="BK19" s="111"/>
      <c r="BL19" s="413"/>
      <c r="BM19" s="413"/>
      <c r="BN19" s="413"/>
      <c r="BO19" s="413"/>
      <c r="BP19" s="413"/>
      <c r="BQ19" s="413"/>
      <c r="BR19" s="413"/>
      <c r="BS19" s="413"/>
      <c r="BT19" s="413"/>
      <c r="BU19" s="413"/>
      <c r="BV19" s="413"/>
      <c r="BW19" s="413"/>
      <c r="BX19" s="413"/>
      <c r="BY19" s="413"/>
      <c r="BZ19" s="413"/>
      <c r="CA19" s="413"/>
      <c r="CB19" s="413"/>
      <c r="CC19" s="413"/>
      <c r="CD19" s="413"/>
      <c r="CE19" s="413"/>
      <c r="CF19" s="413"/>
      <c r="CG19" s="413"/>
      <c r="CH19" s="413"/>
      <c r="CI19" s="413"/>
      <c r="CJ19" s="413"/>
      <c r="CK19" s="413"/>
      <c r="CL19" s="413"/>
      <c r="CM19" s="413"/>
      <c r="CN19" s="413"/>
      <c r="CO19" s="413"/>
      <c r="CP19" s="413"/>
      <c r="CQ19" s="413"/>
      <c r="CR19" s="413"/>
      <c r="CS19" s="413"/>
      <c r="CT19" s="413"/>
      <c r="CU19" s="413"/>
      <c r="CV19" s="413"/>
      <c r="CW19" s="413"/>
      <c r="CX19" s="413"/>
      <c r="CY19" s="413"/>
      <c r="CZ19" s="112"/>
    </row>
    <row r="20" spans="1:104" s="78" customFormat="1" ht="30" customHeight="1" x14ac:dyDescent="0.2">
      <c r="A20" s="101"/>
      <c r="B20" s="271" t="s">
        <v>296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102"/>
      <c r="AO20" s="293" t="s">
        <v>288</v>
      </c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5"/>
      <c r="BK20" s="103"/>
      <c r="BL20" s="412"/>
      <c r="BM20" s="412"/>
      <c r="BN20" s="412"/>
      <c r="BO20" s="412"/>
      <c r="BP20" s="412"/>
      <c r="BQ20" s="412"/>
      <c r="BR20" s="412"/>
      <c r="BS20" s="412"/>
      <c r="BT20" s="412"/>
      <c r="BU20" s="412"/>
      <c r="BV20" s="412"/>
      <c r="BW20" s="412"/>
      <c r="BX20" s="412"/>
      <c r="BY20" s="412"/>
      <c r="BZ20" s="412"/>
      <c r="CA20" s="412"/>
      <c r="CB20" s="412"/>
      <c r="CC20" s="412"/>
      <c r="CD20" s="412"/>
      <c r="CE20" s="412"/>
      <c r="CF20" s="412"/>
      <c r="CG20" s="412"/>
      <c r="CH20" s="412"/>
      <c r="CI20" s="412"/>
      <c r="CJ20" s="412"/>
      <c r="CK20" s="412"/>
      <c r="CL20" s="412"/>
      <c r="CM20" s="412"/>
      <c r="CN20" s="412"/>
      <c r="CO20" s="412"/>
      <c r="CP20" s="412"/>
      <c r="CQ20" s="412"/>
      <c r="CR20" s="412"/>
      <c r="CS20" s="412"/>
      <c r="CT20" s="412"/>
      <c r="CU20" s="412"/>
      <c r="CV20" s="412"/>
      <c r="CW20" s="412"/>
      <c r="CX20" s="412"/>
      <c r="CY20" s="412"/>
      <c r="CZ20" s="104"/>
    </row>
    <row r="21" spans="1:104" s="78" customFormat="1" ht="17.25" customHeight="1" x14ac:dyDescent="0.2">
      <c r="A21" s="109"/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110"/>
      <c r="AO21" s="296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8"/>
      <c r="BK21" s="111"/>
      <c r="BL21" s="413"/>
      <c r="BM21" s="413"/>
      <c r="BN21" s="413"/>
      <c r="BO21" s="413"/>
      <c r="BP21" s="413"/>
      <c r="BQ21" s="413"/>
      <c r="BR21" s="413"/>
      <c r="BS21" s="413"/>
      <c r="BT21" s="413"/>
      <c r="BU21" s="413"/>
      <c r="BV21" s="413"/>
      <c r="BW21" s="413"/>
      <c r="BX21" s="413"/>
      <c r="BY21" s="413"/>
      <c r="BZ21" s="413"/>
      <c r="CA21" s="413"/>
      <c r="CB21" s="413"/>
      <c r="CC21" s="413"/>
      <c r="CD21" s="413"/>
      <c r="CE21" s="413"/>
      <c r="CF21" s="413"/>
      <c r="CG21" s="413"/>
      <c r="CH21" s="413"/>
      <c r="CI21" s="413"/>
      <c r="CJ21" s="413"/>
      <c r="CK21" s="413"/>
      <c r="CL21" s="413"/>
      <c r="CM21" s="413"/>
      <c r="CN21" s="413"/>
      <c r="CO21" s="413"/>
      <c r="CP21" s="413"/>
      <c r="CQ21" s="413"/>
      <c r="CR21" s="413"/>
      <c r="CS21" s="413"/>
      <c r="CT21" s="413"/>
      <c r="CU21" s="413"/>
      <c r="CV21" s="413"/>
      <c r="CW21" s="413"/>
      <c r="CX21" s="413"/>
      <c r="CY21" s="413"/>
      <c r="CZ21" s="112"/>
    </row>
    <row r="22" spans="1:104" s="78" customFormat="1" ht="48" customHeight="1" x14ac:dyDescent="0.2">
      <c r="A22" s="113"/>
      <c r="B22" s="342" t="s">
        <v>297</v>
      </c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114"/>
      <c r="AO22" s="385" t="s">
        <v>288</v>
      </c>
      <c r="AP22" s="386"/>
      <c r="AQ22" s="386"/>
      <c r="AR22" s="386"/>
      <c r="AS22" s="386"/>
      <c r="AT22" s="386"/>
      <c r="AU22" s="386"/>
      <c r="AV22" s="386"/>
      <c r="AW22" s="386"/>
      <c r="AX22" s="386"/>
      <c r="AY22" s="386"/>
      <c r="AZ22" s="386"/>
      <c r="BA22" s="386"/>
      <c r="BB22" s="386"/>
      <c r="BC22" s="386"/>
      <c r="BD22" s="386"/>
      <c r="BE22" s="386"/>
      <c r="BF22" s="386"/>
      <c r="BG22" s="386"/>
      <c r="BH22" s="386"/>
      <c r="BI22" s="386"/>
      <c r="BJ22" s="387"/>
      <c r="BK22" s="87"/>
      <c r="BL22" s="414"/>
      <c r="BM22" s="414"/>
      <c r="BN22" s="414"/>
      <c r="BO22" s="414"/>
      <c r="BP22" s="414"/>
      <c r="BQ22" s="414"/>
      <c r="BR22" s="414"/>
      <c r="BS22" s="414"/>
      <c r="BT22" s="414"/>
      <c r="BU22" s="414"/>
      <c r="BV22" s="414"/>
      <c r="BW22" s="414"/>
      <c r="BX22" s="414"/>
      <c r="BY22" s="414"/>
      <c r="BZ22" s="414"/>
      <c r="CA22" s="414"/>
      <c r="CB22" s="414"/>
      <c r="CC22" s="414"/>
      <c r="CD22" s="414"/>
      <c r="CE22" s="414"/>
      <c r="CF22" s="414"/>
      <c r="CG22" s="414"/>
      <c r="CH22" s="414"/>
      <c r="CI22" s="414"/>
      <c r="CJ22" s="414"/>
      <c r="CK22" s="414"/>
      <c r="CL22" s="414"/>
      <c r="CM22" s="414"/>
      <c r="CN22" s="414"/>
      <c r="CO22" s="414"/>
      <c r="CP22" s="414"/>
      <c r="CQ22" s="414"/>
      <c r="CR22" s="414"/>
      <c r="CS22" s="414"/>
      <c r="CT22" s="414"/>
      <c r="CU22" s="414"/>
      <c r="CV22" s="414"/>
      <c r="CW22" s="414"/>
      <c r="CX22" s="414"/>
      <c r="CY22" s="414"/>
      <c r="CZ22" s="91"/>
    </row>
    <row r="24" spans="1:104" s="74" customFormat="1" ht="15.75" x14ac:dyDescent="0.25">
      <c r="A24" s="300" t="str">
        <f>'1.1'!L28</f>
        <v>Генеральный директор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280" t="str">
        <f>'4.1'!AL28:BV28</f>
        <v>Воронин В.Ю.</v>
      </c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/>
      <c r="BS24" s="280"/>
      <c r="BT24" s="280"/>
      <c r="BU24" s="280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280"/>
      <c r="CH24" s="280"/>
      <c r="CI24" s="280"/>
      <c r="CJ24" s="280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V24" s="280"/>
      <c r="CW24" s="280"/>
      <c r="CX24" s="280"/>
      <c r="CY24" s="280"/>
      <c r="CZ24" s="280"/>
    </row>
    <row r="25" spans="1:104" s="77" customFormat="1" ht="13.5" customHeight="1" x14ac:dyDescent="0.2">
      <c r="A25" s="281" t="s">
        <v>176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 t="s">
        <v>177</v>
      </c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  <c r="BJ25" s="281"/>
      <c r="BK25" s="281"/>
      <c r="BL25" s="281"/>
      <c r="BM25" s="281"/>
      <c r="BN25" s="281"/>
      <c r="BO25" s="281"/>
      <c r="BP25" s="281"/>
      <c r="BQ25" s="281"/>
      <c r="BR25" s="281"/>
      <c r="BS25" s="281"/>
      <c r="BT25" s="281"/>
      <c r="BU25" s="281"/>
      <c r="BV25" s="281"/>
      <c r="BW25" s="281" t="s">
        <v>178</v>
      </c>
      <c r="BX25" s="281"/>
      <c r="BY25" s="281"/>
      <c r="BZ25" s="281"/>
      <c r="CA25" s="281"/>
      <c r="CB25" s="281"/>
      <c r="CC25" s="281"/>
      <c r="CD25" s="281"/>
      <c r="CE25" s="281"/>
      <c r="CF25" s="281"/>
      <c r="CG25" s="281"/>
      <c r="CH25" s="281"/>
      <c r="CI25" s="281"/>
      <c r="CJ25" s="281"/>
      <c r="CK25" s="281"/>
      <c r="CL25" s="281"/>
      <c r="CM25" s="281"/>
      <c r="CN25" s="281"/>
      <c r="CO25" s="281"/>
      <c r="CP25" s="281"/>
      <c r="CQ25" s="281"/>
      <c r="CR25" s="281"/>
      <c r="CS25" s="281"/>
      <c r="CT25" s="281"/>
      <c r="CU25" s="281"/>
      <c r="CV25" s="281"/>
      <c r="CW25" s="281"/>
      <c r="CX25" s="281"/>
      <c r="CY25" s="281"/>
      <c r="CZ25" s="281"/>
    </row>
    <row r="26" spans="1:104" ht="3" customHeight="1" x14ac:dyDescent="0.25"/>
  </sheetData>
  <mergeCells count="43">
    <mergeCell ref="A24:AK24"/>
    <mergeCell ref="AL24:BV24"/>
    <mergeCell ref="BW24:CZ24"/>
    <mergeCell ref="A25:AK25"/>
    <mergeCell ref="AL25:BV25"/>
    <mergeCell ref="BW25:CZ25"/>
    <mergeCell ref="B20:AM21"/>
    <mergeCell ref="AO20:BJ21"/>
    <mergeCell ref="BL20:CY20"/>
    <mergeCell ref="BL21:CY21"/>
    <mergeCell ref="B22:AM22"/>
    <mergeCell ref="AO22:BJ22"/>
    <mergeCell ref="BL22:CY22"/>
    <mergeCell ref="B16:AM17"/>
    <mergeCell ref="AO16:BJ17"/>
    <mergeCell ref="BL16:CY16"/>
    <mergeCell ref="BL17:CY17"/>
    <mergeCell ref="B18:AM19"/>
    <mergeCell ref="AO18:BJ19"/>
    <mergeCell ref="BL18:CY18"/>
    <mergeCell ref="BL19:CY19"/>
    <mergeCell ref="B12:AM13"/>
    <mergeCell ref="AO12:BJ13"/>
    <mergeCell ref="BL12:CY12"/>
    <mergeCell ref="BL13:CY13"/>
    <mergeCell ref="B14:AM15"/>
    <mergeCell ref="AO14:BJ15"/>
    <mergeCell ref="BL14:CY14"/>
    <mergeCell ref="BL15:CY15"/>
    <mergeCell ref="B8:AM9"/>
    <mergeCell ref="AO8:BJ9"/>
    <mergeCell ref="BL8:CY8"/>
    <mergeCell ref="BL9:CY9"/>
    <mergeCell ref="B10:AM11"/>
    <mergeCell ref="AO10:BJ11"/>
    <mergeCell ref="BL10:CY10"/>
    <mergeCell ref="BL11:CY11"/>
    <mergeCell ref="A2:CZ2"/>
    <mergeCell ref="F4:CU4"/>
    <mergeCell ref="F5:CU5"/>
    <mergeCell ref="A7:AN7"/>
    <mergeCell ref="AO7:BJ7"/>
    <mergeCell ref="BK7:CZ7"/>
  </mergeCells>
  <pageMargins left="0.78740157480314965" right="0.59055118110236227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F16"/>
  <sheetViews>
    <sheetView view="pageBreakPreview" topLeftCell="A10" workbookViewId="0">
      <selection activeCell="A6" sqref="A6"/>
    </sheetView>
  </sheetViews>
  <sheetFormatPr defaultColWidth="0.75" defaultRowHeight="15" x14ac:dyDescent="0.25"/>
  <cols>
    <col min="1" max="44" width="0.75" style="45"/>
    <col min="45" max="45" width="1.75" style="45" bestFit="1" customWidth="1"/>
    <col min="46" max="16384" width="0.75" style="45"/>
  </cols>
  <sheetData>
    <row r="1" spans="1:110" s="31" customFormat="1" ht="13.5" customHeight="1" x14ac:dyDescent="0.25"/>
    <row r="2" spans="1:110" s="31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</row>
    <row r="3" spans="1:110" s="31" customForma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4"/>
    </row>
    <row r="4" spans="1:110" s="35" customFormat="1" ht="15.75" x14ac:dyDescent="0.25">
      <c r="A4" s="415" t="s">
        <v>206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N4" s="415"/>
      <c r="AO4" s="415"/>
      <c r="AP4" s="415"/>
      <c r="AQ4" s="415"/>
      <c r="AR4" s="415"/>
      <c r="AS4" s="415"/>
      <c r="AT4" s="415"/>
      <c r="AU4" s="415"/>
      <c r="AV4" s="415"/>
      <c r="AW4" s="415"/>
      <c r="AX4" s="415"/>
      <c r="AY4" s="415"/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415"/>
      <c r="BR4" s="415"/>
      <c r="BS4" s="415"/>
      <c r="BT4" s="415"/>
      <c r="BU4" s="415"/>
      <c r="BV4" s="415"/>
      <c r="BW4" s="415"/>
      <c r="BX4" s="415"/>
      <c r="BY4" s="415"/>
      <c r="BZ4" s="415"/>
      <c r="CA4" s="415"/>
      <c r="CB4" s="415"/>
      <c r="CC4" s="415"/>
      <c r="CD4" s="415"/>
      <c r="CE4" s="415"/>
      <c r="CF4" s="415"/>
      <c r="CG4" s="415"/>
      <c r="CH4" s="415"/>
      <c r="CI4" s="415"/>
      <c r="CJ4" s="415"/>
      <c r="CK4" s="415"/>
      <c r="CL4" s="415"/>
      <c r="CM4" s="415"/>
      <c r="CN4" s="415"/>
      <c r="CO4" s="415"/>
      <c r="CP4" s="415"/>
      <c r="CQ4" s="415"/>
      <c r="CR4" s="415"/>
      <c r="CS4" s="415"/>
      <c r="CT4" s="415"/>
      <c r="CU4" s="415"/>
      <c r="CV4" s="415"/>
      <c r="CW4" s="415"/>
      <c r="CX4" s="415"/>
      <c r="CY4" s="415"/>
      <c r="CZ4" s="415"/>
      <c r="DA4" s="415"/>
      <c r="DB4" s="415"/>
      <c r="DC4" s="415"/>
      <c r="DD4" s="415"/>
      <c r="DE4" s="415"/>
      <c r="DF4" s="415"/>
    </row>
    <row r="5" spans="1:110" s="35" customFormat="1" ht="15.75" x14ac:dyDescent="0.25">
      <c r="A5" s="415" t="s">
        <v>475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P5" s="415"/>
      <c r="AQ5" s="415"/>
      <c r="AR5" s="415"/>
      <c r="AS5" s="415"/>
      <c r="AT5" s="415"/>
      <c r="AU5" s="415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5"/>
      <c r="BL5" s="415"/>
      <c r="BM5" s="415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415"/>
      <c r="CD5" s="415"/>
      <c r="CE5" s="415"/>
      <c r="CF5" s="415"/>
      <c r="CG5" s="415"/>
      <c r="CH5" s="415"/>
      <c r="CI5" s="415"/>
      <c r="CJ5" s="415"/>
      <c r="CK5" s="415"/>
      <c r="CL5" s="415"/>
      <c r="CM5" s="415"/>
      <c r="CN5" s="415"/>
      <c r="CO5" s="415"/>
      <c r="CP5" s="415"/>
      <c r="CQ5" s="415"/>
      <c r="CR5" s="415"/>
      <c r="CS5" s="415"/>
      <c r="CT5" s="415"/>
      <c r="CU5" s="415"/>
      <c r="CV5" s="415"/>
      <c r="CW5" s="415"/>
      <c r="CX5" s="415"/>
      <c r="CY5" s="415"/>
      <c r="CZ5" s="415"/>
      <c r="DA5" s="415"/>
      <c r="DB5" s="415"/>
      <c r="DC5" s="415"/>
      <c r="DD5" s="415"/>
      <c r="DE5" s="415"/>
      <c r="DF5" s="415"/>
    </row>
    <row r="6" spans="1:110" s="31" customFormat="1" ht="20.25" customHeight="1" x14ac:dyDescent="0.25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416" t="str">
        <f>'1.1'!A10</f>
        <v xml:space="preserve">ООО "Энергоресурс" </v>
      </c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  <c r="BA6" s="416"/>
      <c r="BB6" s="416"/>
      <c r="BC6" s="416"/>
      <c r="BD6" s="416"/>
      <c r="BE6" s="416"/>
      <c r="BF6" s="416"/>
      <c r="BG6" s="416"/>
      <c r="BH6" s="416"/>
      <c r="BI6" s="416"/>
      <c r="BJ6" s="416"/>
      <c r="BK6" s="416"/>
      <c r="BL6" s="416"/>
      <c r="BM6" s="416"/>
      <c r="BN6" s="416"/>
      <c r="BO6" s="416"/>
      <c r="BP6" s="416"/>
      <c r="BQ6" s="416"/>
      <c r="BR6" s="416"/>
      <c r="BS6" s="416"/>
      <c r="BT6" s="416"/>
      <c r="BU6" s="416"/>
      <c r="BV6" s="416"/>
      <c r="BW6" s="416"/>
      <c r="BX6" s="416"/>
      <c r="BY6" s="416"/>
      <c r="BZ6" s="416"/>
      <c r="CA6" s="416"/>
      <c r="CB6" s="416"/>
      <c r="CC6" s="416"/>
      <c r="CD6" s="416"/>
      <c r="CE6" s="416"/>
      <c r="CF6" s="416"/>
      <c r="CG6" s="416"/>
      <c r="CH6" s="416"/>
      <c r="CI6" s="416"/>
      <c r="CJ6" s="416"/>
      <c r="CK6" s="416"/>
      <c r="CL6" s="416"/>
      <c r="CM6" s="416"/>
      <c r="CN6" s="416"/>
      <c r="CO6" s="416"/>
      <c r="CP6" s="416"/>
      <c r="CQ6" s="416"/>
      <c r="CR6" s="416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8"/>
    </row>
    <row r="7" spans="1:110" s="31" customFormat="1" x14ac:dyDescent="0.25">
      <c r="A7" s="39"/>
      <c r="M7" s="417" t="s">
        <v>108</v>
      </c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417"/>
      <c r="BE7" s="417"/>
      <c r="BF7" s="417"/>
      <c r="BG7" s="417"/>
      <c r="BH7" s="417"/>
      <c r="BI7" s="417"/>
      <c r="BJ7" s="417"/>
      <c r="BK7" s="417"/>
      <c r="BL7" s="417"/>
      <c r="BM7" s="417"/>
      <c r="BN7" s="417"/>
      <c r="BO7" s="417"/>
      <c r="BP7" s="417"/>
      <c r="BQ7" s="417"/>
      <c r="BR7" s="417"/>
      <c r="BS7" s="417"/>
      <c r="BT7" s="417"/>
      <c r="BU7" s="417"/>
      <c r="BV7" s="417"/>
      <c r="BW7" s="417"/>
      <c r="BX7" s="417"/>
      <c r="BY7" s="417"/>
      <c r="BZ7" s="417"/>
      <c r="CA7" s="417"/>
      <c r="CB7" s="417"/>
      <c r="CC7" s="417"/>
      <c r="CD7" s="417"/>
      <c r="CE7" s="417"/>
      <c r="CF7" s="417"/>
      <c r="CG7" s="417"/>
      <c r="CH7" s="417"/>
      <c r="CI7" s="417"/>
      <c r="CJ7" s="417"/>
      <c r="CK7" s="417"/>
      <c r="CL7" s="417"/>
      <c r="CM7" s="417"/>
      <c r="CN7" s="417"/>
      <c r="CO7" s="417"/>
      <c r="CP7" s="417"/>
      <c r="CQ7" s="417"/>
      <c r="CR7" s="417"/>
      <c r="DD7" s="40"/>
    </row>
    <row r="8" spans="1:110" s="31" customFormat="1" ht="6" customHeight="1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3"/>
    </row>
    <row r="9" spans="1:110" s="31" customFormat="1" ht="30.75" customHeight="1" x14ac:dyDescent="0.25">
      <c r="A9" s="418" t="s">
        <v>109</v>
      </c>
      <c r="B9" s="419"/>
      <c r="C9" s="419"/>
      <c r="D9" s="419"/>
      <c r="E9" s="419"/>
      <c r="F9" s="419"/>
      <c r="G9" s="419" t="s">
        <v>110</v>
      </c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19"/>
      <c r="AN9" s="419"/>
      <c r="AO9" s="419"/>
      <c r="AP9" s="419"/>
      <c r="AQ9" s="419"/>
      <c r="AR9" s="419"/>
      <c r="AS9" s="419"/>
      <c r="AT9" s="419"/>
      <c r="AU9" s="419"/>
      <c r="AV9" s="419"/>
      <c r="AW9" s="419"/>
      <c r="AX9" s="419"/>
      <c r="AY9" s="419"/>
      <c r="AZ9" s="419"/>
      <c r="BA9" s="419"/>
      <c r="BB9" s="419"/>
      <c r="BC9" s="419"/>
      <c r="BD9" s="419"/>
      <c r="BE9" s="419"/>
      <c r="BF9" s="418" t="s">
        <v>0</v>
      </c>
      <c r="BG9" s="419"/>
      <c r="BH9" s="419"/>
      <c r="BI9" s="419"/>
      <c r="BJ9" s="419"/>
      <c r="BK9" s="419"/>
      <c r="BL9" s="419"/>
      <c r="BM9" s="419"/>
      <c r="BN9" s="419"/>
      <c r="BO9" s="419"/>
      <c r="BP9" s="419"/>
      <c r="BQ9" s="419"/>
      <c r="BR9" s="419"/>
      <c r="BS9" s="419"/>
      <c r="BT9" s="419"/>
      <c r="BU9" s="419"/>
      <c r="BV9" s="419"/>
      <c r="BW9" s="419"/>
      <c r="BX9" s="419"/>
      <c r="BY9" s="419"/>
      <c r="BZ9" s="419"/>
      <c r="CA9" s="419"/>
      <c r="CB9" s="419"/>
      <c r="CC9" s="419"/>
      <c r="CD9" s="419"/>
      <c r="CE9" s="419"/>
      <c r="CF9" s="419"/>
      <c r="CG9" s="419"/>
      <c r="CH9" s="419"/>
      <c r="CI9" s="419"/>
      <c r="CJ9" s="419"/>
      <c r="CK9" s="419"/>
      <c r="CL9" s="419"/>
      <c r="CM9" s="419"/>
      <c r="CN9" s="419"/>
      <c r="CO9" s="419"/>
      <c r="CP9" s="419"/>
      <c r="CQ9" s="419"/>
      <c r="CR9" s="419"/>
      <c r="CS9" s="419"/>
      <c r="CT9" s="419"/>
      <c r="CU9" s="419"/>
      <c r="CV9" s="419"/>
      <c r="CW9" s="419"/>
      <c r="CX9" s="419"/>
      <c r="CY9" s="419"/>
      <c r="CZ9" s="419"/>
      <c r="DA9" s="419"/>
      <c r="DB9" s="419"/>
      <c r="DC9" s="419"/>
      <c r="DD9" s="419"/>
    </row>
    <row r="10" spans="1:110" s="31" customFormat="1" x14ac:dyDescent="0.25">
      <c r="A10" s="420">
        <v>1</v>
      </c>
      <c r="B10" s="420"/>
      <c r="C10" s="420"/>
      <c r="D10" s="420"/>
      <c r="E10" s="420"/>
      <c r="F10" s="420"/>
      <c r="G10" s="421">
        <v>2</v>
      </c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421"/>
      <c r="AS10" s="421"/>
      <c r="AT10" s="421"/>
      <c r="AU10" s="421"/>
      <c r="AV10" s="421"/>
      <c r="AW10" s="421"/>
      <c r="AX10" s="421"/>
      <c r="AY10" s="421"/>
      <c r="AZ10" s="421"/>
      <c r="BA10" s="421"/>
      <c r="BB10" s="421"/>
      <c r="BC10" s="421"/>
      <c r="BD10" s="421"/>
      <c r="BE10" s="421"/>
      <c r="BF10" s="420">
        <v>3</v>
      </c>
      <c r="BG10" s="420"/>
      <c r="BH10" s="420"/>
      <c r="BI10" s="420"/>
      <c r="BJ10" s="420"/>
      <c r="BK10" s="420"/>
      <c r="BL10" s="420"/>
      <c r="BM10" s="420"/>
      <c r="BN10" s="420"/>
      <c r="BO10" s="420"/>
      <c r="BP10" s="420"/>
      <c r="BQ10" s="420"/>
      <c r="BR10" s="420"/>
      <c r="BS10" s="420"/>
      <c r="BT10" s="420"/>
      <c r="BU10" s="420"/>
      <c r="BV10" s="420"/>
      <c r="BW10" s="420"/>
      <c r="BX10" s="420"/>
      <c r="BY10" s="420"/>
      <c r="BZ10" s="420"/>
      <c r="CA10" s="420"/>
      <c r="CB10" s="420"/>
      <c r="CC10" s="420"/>
      <c r="CD10" s="420"/>
      <c r="CE10" s="420"/>
      <c r="CF10" s="420"/>
      <c r="CG10" s="420"/>
      <c r="CH10" s="420"/>
      <c r="CI10" s="420"/>
      <c r="CJ10" s="420"/>
      <c r="CK10" s="420"/>
      <c r="CL10" s="420"/>
      <c r="CM10" s="420"/>
      <c r="CN10" s="420"/>
      <c r="CO10" s="420"/>
      <c r="CP10" s="420"/>
      <c r="CQ10" s="420"/>
      <c r="CR10" s="420"/>
      <c r="CS10" s="420"/>
      <c r="CT10" s="420"/>
      <c r="CU10" s="420"/>
      <c r="CV10" s="420"/>
      <c r="CW10" s="420"/>
      <c r="CX10" s="420"/>
      <c r="CY10" s="420"/>
      <c r="CZ10" s="420"/>
      <c r="DA10" s="420"/>
      <c r="DB10" s="420"/>
      <c r="DC10" s="420"/>
      <c r="DD10" s="420"/>
    </row>
    <row r="11" spans="1:110" s="31" customFormat="1" ht="94.5" customHeight="1" x14ac:dyDescent="0.25">
      <c r="A11" s="420">
        <v>1</v>
      </c>
      <c r="B11" s="420"/>
      <c r="C11" s="420"/>
      <c r="D11" s="420"/>
      <c r="E11" s="420"/>
      <c r="F11" s="422"/>
      <c r="G11" s="44"/>
      <c r="H11" s="423" t="s">
        <v>298</v>
      </c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  <c r="AS11" s="423"/>
      <c r="AT11" s="423"/>
      <c r="AU11" s="423"/>
      <c r="AV11" s="423"/>
      <c r="AW11" s="423"/>
      <c r="AX11" s="423"/>
      <c r="AY11" s="423"/>
      <c r="AZ11" s="423"/>
      <c r="BA11" s="423"/>
      <c r="BB11" s="423"/>
      <c r="BC11" s="423"/>
      <c r="BD11" s="423"/>
      <c r="BE11" s="424"/>
      <c r="BF11" s="425">
        <v>0</v>
      </c>
      <c r="BG11" s="425"/>
      <c r="BH11" s="425"/>
      <c r="BI11" s="425"/>
      <c r="BJ11" s="425"/>
      <c r="BK11" s="425"/>
      <c r="BL11" s="425"/>
      <c r="BM11" s="425"/>
      <c r="BN11" s="425"/>
      <c r="BO11" s="425"/>
      <c r="BP11" s="425"/>
      <c r="BQ11" s="425"/>
      <c r="BR11" s="425"/>
      <c r="BS11" s="425"/>
      <c r="BT11" s="425"/>
      <c r="BU11" s="425"/>
      <c r="BV11" s="425"/>
      <c r="BW11" s="425"/>
      <c r="BX11" s="425"/>
      <c r="BY11" s="425"/>
      <c r="BZ11" s="425"/>
      <c r="CA11" s="425"/>
      <c r="CB11" s="425"/>
      <c r="CC11" s="425"/>
      <c r="CD11" s="425"/>
      <c r="CE11" s="425"/>
      <c r="CF11" s="425"/>
      <c r="CG11" s="425"/>
      <c r="CH11" s="425"/>
      <c r="CI11" s="425"/>
      <c r="CJ11" s="425"/>
      <c r="CK11" s="425"/>
      <c r="CL11" s="425"/>
      <c r="CM11" s="425"/>
      <c r="CN11" s="425"/>
      <c r="CO11" s="425"/>
      <c r="CP11" s="425"/>
      <c r="CQ11" s="425"/>
      <c r="CR11" s="425"/>
      <c r="CS11" s="425"/>
      <c r="CT11" s="425"/>
      <c r="CU11" s="425"/>
      <c r="CV11" s="425"/>
      <c r="CW11" s="425"/>
      <c r="CX11" s="425"/>
      <c r="CY11" s="425"/>
      <c r="CZ11" s="425"/>
      <c r="DA11" s="425"/>
      <c r="DB11" s="425"/>
      <c r="DC11" s="425"/>
      <c r="DD11" s="425"/>
    </row>
    <row r="12" spans="1:110" s="31" customFormat="1" ht="94.5" customHeight="1" x14ac:dyDescent="0.25">
      <c r="A12" s="420">
        <v>2</v>
      </c>
      <c r="B12" s="420"/>
      <c r="C12" s="420"/>
      <c r="D12" s="420"/>
      <c r="E12" s="420"/>
      <c r="F12" s="422"/>
      <c r="G12" s="44"/>
      <c r="H12" s="423" t="s">
        <v>203</v>
      </c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3"/>
      <c r="AN12" s="423"/>
      <c r="AO12" s="423"/>
      <c r="AP12" s="423"/>
      <c r="AQ12" s="423"/>
      <c r="AR12" s="423"/>
      <c r="AS12" s="423"/>
      <c r="AT12" s="423"/>
      <c r="AU12" s="423"/>
      <c r="AV12" s="423"/>
      <c r="AW12" s="423"/>
      <c r="AX12" s="423"/>
      <c r="AY12" s="423"/>
      <c r="AZ12" s="423"/>
      <c r="BA12" s="423"/>
      <c r="BB12" s="423"/>
      <c r="BC12" s="423"/>
      <c r="BD12" s="423"/>
      <c r="BE12" s="424"/>
      <c r="BF12" s="425">
        <v>0</v>
      </c>
      <c r="BG12" s="425"/>
      <c r="BH12" s="425"/>
      <c r="BI12" s="425"/>
      <c r="BJ12" s="425"/>
      <c r="BK12" s="425"/>
      <c r="BL12" s="425"/>
      <c r="BM12" s="425"/>
      <c r="BN12" s="425"/>
      <c r="BO12" s="425"/>
      <c r="BP12" s="425"/>
      <c r="BQ12" s="425"/>
      <c r="BR12" s="425"/>
      <c r="BS12" s="425"/>
      <c r="BT12" s="425"/>
      <c r="BU12" s="425"/>
      <c r="BV12" s="425"/>
      <c r="BW12" s="425"/>
      <c r="BX12" s="425"/>
      <c r="BY12" s="425"/>
      <c r="BZ12" s="425"/>
      <c r="CA12" s="425"/>
      <c r="CB12" s="425"/>
      <c r="CC12" s="425"/>
      <c r="CD12" s="425"/>
      <c r="CE12" s="425"/>
      <c r="CF12" s="425"/>
      <c r="CG12" s="425"/>
      <c r="CH12" s="425"/>
      <c r="CI12" s="425"/>
      <c r="CJ12" s="425"/>
      <c r="CK12" s="425"/>
      <c r="CL12" s="425"/>
      <c r="CM12" s="425"/>
      <c r="CN12" s="425"/>
      <c r="CO12" s="425"/>
      <c r="CP12" s="425"/>
      <c r="CQ12" s="425"/>
      <c r="CR12" s="425"/>
      <c r="CS12" s="425"/>
      <c r="CT12" s="425"/>
      <c r="CU12" s="425"/>
      <c r="CV12" s="425"/>
      <c r="CW12" s="425"/>
      <c r="CX12" s="425"/>
      <c r="CY12" s="425"/>
      <c r="CZ12" s="425"/>
      <c r="DA12" s="425"/>
      <c r="DB12" s="425"/>
      <c r="DC12" s="425"/>
      <c r="DD12" s="425"/>
    </row>
    <row r="13" spans="1:110" s="31" customFormat="1" ht="76.5" customHeight="1" x14ac:dyDescent="0.25">
      <c r="A13" s="420">
        <v>3</v>
      </c>
      <c r="B13" s="420"/>
      <c r="C13" s="420"/>
      <c r="D13" s="420"/>
      <c r="E13" s="420"/>
      <c r="F13" s="422"/>
      <c r="G13" s="44"/>
      <c r="H13" s="423" t="s">
        <v>204</v>
      </c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3"/>
      <c r="AM13" s="423"/>
      <c r="AN13" s="423"/>
      <c r="AO13" s="423"/>
      <c r="AP13" s="423"/>
      <c r="AQ13" s="423"/>
      <c r="AR13" s="423"/>
      <c r="AS13" s="423"/>
      <c r="AT13" s="423"/>
      <c r="AU13" s="423"/>
      <c r="AV13" s="423"/>
      <c r="AW13" s="423"/>
      <c r="AX13" s="423"/>
      <c r="AY13" s="423"/>
      <c r="AZ13" s="423"/>
      <c r="BA13" s="423"/>
      <c r="BB13" s="423"/>
      <c r="BC13" s="423"/>
      <c r="BD13" s="423"/>
      <c r="BE13" s="424"/>
      <c r="BF13" s="425">
        <v>0</v>
      </c>
      <c r="BG13" s="425"/>
      <c r="BH13" s="425"/>
      <c r="BI13" s="425"/>
      <c r="BJ13" s="425"/>
      <c r="BK13" s="425"/>
      <c r="BL13" s="425"/>
      <c r="BM13" s="425"/>
      <c r="BN13" s="425"/>
      <c r="BO13" s="425"/>
      <c r="BP13" s="425"/>
      <c r="BQ13" s="425"/>
      <c r="BR13" s="425"/>
      <c r="BS13" s="425"/>
      <c r="BT13" s="425"/>
      <c r="BU13" s="425"/>
      <c r="BV13" s="425"/>
      <c r="BW13" s="425"/>
      <c r="BX13" s="425"/>
      <c r="BY13" s="425"/>
      <c r="BZ13" s="425"/>
      <c r="CA13" s="425"/>
      <c r="CB13" s="425"/>
      <c r="CC13" s="425"/>
      <c r="CD13" s="425"/>
      <c r="CE13" s="425"/>
      <c r="CF13" s="425"/>
      <c r="CG13" s="425"/>
      <c r="CH13" s="425"/>
      <c r="CI13" s="425"/>
      <c r="CJ13" s="425"/>
      <c r="CK13" s="425"/>
      <c r="CL13" s="425"/>
      <c r="CM13" s="425"/>
      <c r="CN13" s="425"/>
      <c r="CO13" s="425"/>
      <c r="CP13" s="425"/>
      <c r="CQ13" s="425"/>
      <c r="CR13" s="425"/>
      <c r="CS13" s="425"/>
      <c r="CT13" s="425"/>
      <c r="CU13" s="425"/>
      <c r="CV13" s="425"/>
      <c r="CW13" s="425"/>
      <c r="CX13" s="425"/>
      <c r="CY13" s="425"/>
      <c r="CZ13" s="425"/>
      <c r="DA13" s="425"/>
      <c r="DB13" s="425"/>
      <c r="DC13" s="425"/>
      <c r="DD13" s="425"/>
    </row>
    <row r="14" spans="1:110" x14ac:dyDescent="0.25">
      <c r="A14" s="426" t="s">
        <v>205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426"/>
      <c r="AL14" s="426"/>
      <c r="AM14" s="426"/>
      <c r="AN14" s="426"/>
      <c r="AO14" s="426"/>
      <c r="AP14" s="426"/>
      <c r="AQ14" s="426"/>
      <c r="AR14" s="426"/>
      <c r="AS14" s="426"/>
      <c r="AT14" s="426"/>
      <c r="AU14" s="426"/>
      <c r="AV14" s="426"/>
      <c r="AW14" s="426"/>
      <c r="AX14" s="426"/>
      <c r="AY14" s="426"/>
      <c r="AZ14" s="426"/>
      <c r="BA14" s="426"/>
      <c r="BB14" s="426"/>
      <c r="BC14" s="426"/>
      <c r="BD14" s="426"/>
      <c r="BE14" s="426"/>
      <c r="BF14" s="427" t="str">
        <f>IF((BF12-BF13)=0,"",BF11/(BF12-BF13))</f>
        <v/>
      </c>
      <c r="BG14" s="427"/>
      <c r="BH14" s="427"/>
      <c r="BI14" s="427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27"/>
      <c r="CF14" s="427"/>
      <c r="CG14" s="427"/>
      <c r="CH14" s="427"/>
      <c r="CI14" s="427"/>
      <c r="CJ14" s="427"/>
      <c r="CK14" s="427"/>
      <c r="CL14" s="427"/>
      <c r="CM14" s="427"/>
      <c r="CN14" s="427"/>
      <c r="CO14" s="427"/>
      <c r="CP14" s="427"/>
      <c r="CQ14" s="427"/>
      <c r="CR14" s="427"/>
      <c r="CS14" s="427"/>
      <c r="CT14" s="427"/>
      <c r="CU14" s="427"/>
      <c r="CV14" s="427"/>
      <c r="CW14" s="427"/>
      <c r="CX14" s="427"/>
      <c r="CY14" s="427"/>
      <c r="CZ14" s="427"/>
      <c r="DA14" s="427"/>
      <c r="DB14" s="427"/>
      <c r="DC14" s="427"/>
      <c r="DD14" s="427"/>
    </row>
    <row r="15" spans="1:110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</row>
    <row r="16" spans="1:110" x14ac:dyDescent="0.25">
      <c r="C16" s="45" t="str">
        <f>'1.1'!L28</f>
        <v>Генеральный директор</v>
      </c>
      <c r="AS16" s="45" t="str">
        <f>'4.2'!AL24</f>
        <v>Воронин В.Ю.</v>
      </c>
    </row>
  </sheetData>
  <mergeCells count="21">
    <mergeCell ref="A12:F12"/>
    <mergeCell ref="H12:BE12"/>
    <mergeCell ref="BF12:DD12"/>
    <mergeCell ref="A14:BE14"/>
    <mergeCell ref="BF14:DD14"/>
    <mergeCell ref="A13:F13"/>
    <mergeCell ref="H13:BE13"/>
    <mergeCell ref="BF13:DD13"/>
    <mergeCell ref="A10:F10"/>
    <mergeCell ref="G10:BE10"/>
    <mergeCell ref="BF10:DD10"/>
    <mergeCell ref="A11:F11"/>
    <mergeCell ref="H11:BE11"/>
    <mergeCell ref="BF11:DD11"/>
    <mergeCell ref="A4:DF4"/>
    <mergeCell ref="A5:DF5"/>
    <mergeCell ref="M6:CR6"/>
    <mergeCell ref="M7:CR7"/>
    <mergeCell ref="A9:F9"/>
    <mergeCell ref="G9:BE9"/>
    <mergeCell ref="BF9:DD9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D33"/>
  <sheetViews>
    <sheetView view="pageBreakPreview" topLeftCell="B1" zoomScale="85" zoomScaleSheetLayoutView="85" workbookViewId="0">
      <selection activeCell="B1" sqref="A1:XFD1048576"/>
    </sheetView>
  </sheetViews>
  <sheetFormatPr defaultRowHeight="12.75" outlineLevelRow="1" x14ac:dyDescent="0.2"/>
  <cols>
    <col min="1" max="1" width="16.625" style="120" hidden="1" customWidth="1"/>
    <col min="2" max="2" width="63.5" style="120" customWidth="1"/>
    <col min="3" max="3" width="11.125" style="120" customWidth="1"/>
    <col min="4" max="4" width="14.5" style="120" customWidth="1"/>
    <col min="5" max="5" width="14.375" style="120" customWidth="1"/>
    <col min="6" max="8" width="14.125" style="120" customWidth="1"/>
    <col min="9" max="9" width="14.625" style="120" hidden="1" customWidth="1"/>
    <col min="10" max="14" width="20" style="120" hidden="1" customWidth="1"/>
    <col min="15" max="16384" width="9" style="120"/>
  </cols>
  <sheetData>
    <row r="1" spans="1:108" ht="15" x14ac:dyDescent="0.25"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</row>
    <row r="2" spans="1:108" ht="18.75" x14ac:dyDescent="0.3">
      <c r="B2" s="428" t="s">
        <v>299</v>
      </c>
      <c r="C2" s="428"/>
      <c r="D2" s="428"/>
      <c r="E2" s="428"/>
      <c r="F2" s="428"/>
      <c r="G2" s="428"/>
      <c r="H2" s="428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</row>
    <row r="3" spans="1:108" ht="18.75" x14ac:dyDescent="0.3">
      <c r="B3" s="428" t="s">
        <v>179</v>
      </c>
      <c r="C3" s="428"/>
      <c r="D3" s="428"/>
      <c r="E3" s="428"/>
      <c r="F3" s="428"/>
      <c r="G3" s="428"/>
      <c r="H3" s="428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</row>
    <row r="4" spans="1:108" s="135" customFormat="1" ht="18.75" x14ac:dyDescent="0.3">
      <c r="B4" s="436" t="str">
        <f>'1.1'!A10</f>
        <v xml:space="preserve">ООО "Энергоресурс" </v>
      </c>
      <c r="C4" s="436"/>
      <c r="D4" s="436"/>
      <c r="E4" s="436"/>
      <c r="F4" s="436"/>
      <c r="G4" s="436"/>
      <c r="H4" s="436"/>
      <c r="I4" s="136"/>
      <c r="J4" s="136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6"/>
      <c r="CV4" s="136"/>
      <c r="CW4" s="136"/>
      <c r="CX4" s="136"/>
      <c r="CY4" s="136"/>
      <c r="CZ4" s="136"/>
      <c r="DA4" s="136"/>
      <c r="DB4" s="136"/>
      <c r="DC4" s="136"/>
      <c r="DD4" s="136"/>
    </row>
    <row r="7" spans="1:108" s="138" customFormat="1" ht="33" customHeight="1" x14ac:dyDescent="0.2">
      <c r="B7" s="435" t="s">
        <v>56</v>
      </c>
      <c r="C7" s="430" t="s">
        <v>55</v>
      </c>
      <c r="D7" s="435" t="s">
        <v>0</v>
      </c>
      <c r="E7" s="435"/>
      <c r="F7" s="435" t="s">
        <v>194</v>
      </c>
      <c r="G7" s="430" t="s">
        <v>1</v>
      </c>
      <c r="H7" s="430" t="s">
        <v>192</v>
      </c>
      <c r="I7" s="432" t="s">
        <v>54</v>
      </c>
      <c r="J7" s="433"/>
      <c r="K7" s="433"/>
      <c r="L7" s="433"/>
      <c r="M7" s="433"/>
      <c r="N7" s="434"/>
    </row>
    <row r="8" spans="1:108" s="138" customFormat="1" ht="25.5" customHeight="1" x14ac:dyDescent="0.2">
      <c r="B8" s="435"/>
      <c r="C8" s="431"/>
      <c r="D8" s="139" t="s">
        <v>41</v>
      </c>
      <c r="E8" s="139" t="s">
        <v>42</v>
      </c>
      <c r="F8" s="435"/>
      <c r="G8" s="431"/>
      <c r="H8" s="431"/>
      <c r="I8" s="139" t="s">
        <v>43</v>
      </c>
      <c r="J8" s="139" t="s">
        <v>46</v>
      </c>
      <c r="K8" s="139" t="s">
        <v>44</v>
      </c>
      <c r="L8" s="139" t="s">
        <v>46</v>
      </c>
      <c r="M8" s="139" t="s">
        <v>45</v>
      </c>
      <c r="N8" s="139" t="s">
        <v>46</v>
      </c>
    </row>
    <row r="9" spans="1:108" x14ac:dyDescent="0.2">
      <c r="B9" s="140">
        <v>1</v>
      </c>
      <c r="C9" s="140"/>
      <c r="D9" s="140">
        <v>2</v>
      </c>
      <c r="E9" s="140">
        <v>3</v>
      </c>
      <c r="F9" s="140">
        <v>4</v>
      </c>
      <c r="G9" s="140">
        <v>5</v>
      </c>
      <c r="H9" s="140">
        <v>6</v>
      </c>
      <c r="I9" s="429">
        <v>7</v>
      </c>
      <c r="J9" s="429"/>
      <c r="K9" s="429"/>
      <c r="L9" s="429"/>
      <c r="M9" s="429"/>
      <c r="N9" s="429"/>
    </row>
    <row r="10" spans="1:108" ht="15" x14ac:dyDescent="0.2">
      <c r="B10" s="141" t="s">
        <v>39</v>
      </c>
      <c r="C10" s="142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</row>
    <row r="11" spans="1:108" s="138" customFormat="1" ht="38.25" x14ac:dyDescent="0.2">
      <c r="B11" s="145" t="s">
        <v>47</v>
      </c>
      <c r="C11" s="146" t="s">
        <v>2</v>
      </c>
      <c r="D11" s="146" t="s">
        <v>2</v>
      </c>
      <c r="E11" s="146" t="s">
        <v>2</v>
      </c>
      <c r="F11" s="146" t="s">
        <v>2</v>
      </c>
      <c r="G11" s="146" t="s">
        <v>2</v>
      </c>
      <c r="H11" s="147">
        <f>AVERAGE(H12:H13)</f>
        <v>2</v>
      </c>
      <c r="I11" s="146" t="s">
        <v>2</v>
      </c>
      <c r="J11" s="146" t="s">
        <v>2</v>
      </c>
      <c r="K11" s="146" t="s">
        <v>2</v>
      </c>
      <c r="L11" s="146" t="s">
        <v>2</v>
      </c>
      <c r="M11" s="146" t="s">
        <v>2</v>
      </c>
      <c r="N11" s="146" t="s">
        <v>2</v>
      </c>
    </row>
    <row r="12" spans="1:108" ht="79.5" customHeight="1" outlineLevel="1" x14ac:dyDescent="0.2">
      <c r="B12" s="148" t="s">
        <v>112</v>
      </c>
      <c r="C12" s="149" t="s">
        <v>15</v>
      </c>
      <c r="D12" s="150">
        <v>0</v>
      </c>
      <c r="E12" s="150">
        <f>D12</f>
        <v>0</v>
      </c>
      <c r="F12" s="151">
        <f>IF(D12=0,1,E12/D12)</f>
        <v>1</v>
      </c>
      <c r="G12" s="149" t="s">
        <v>3</v>
      </c>
      <c r="H12" s="152">
        <f>IF(G12="прямая",IF(F12&gt;120%,I12,IF(F12&lt;80%,M12,K12)),IF(F12&lt;80%,I12,IF(F12&gt;120%,M12,K12)))</f>
        <v>2</v>
      </c>
      <c r="I12" s="149">
        <v>1</v>
      </c>
      <c r="J12" s="149" t="str">
        <f t="shared" ref="J12:J17" si="0">IF($G12="прямая","гр.4&gt;120%",IF($G12="обратная","гр.4&lt;80%","???"))</f>
        <v>гр.4&gt;120%</v>
      </c>
      <c r="K12" s="149">
        <v>2</v>
      </c>
      <c r="L12" s="149" t="s">
        <v>53</v>
      </c>
      <c r="M12" s="149">
        <v>3</v>
      </c>
      <c r="N12" s="149" t="str">
        <f t="shared" ref="N12:N17" si="1">IF($G12="прямая","гр.4&lt;80%",IF($G12="обратная","гр.4&gt;120%","???"))</f>
        <v>гр.4&lt;80%</v>
      </c>
    </row>
    <row r="13" spans="1:108" ht="93" customHeight="1" outlineLevel="1" x14ac:dyDescent="0.2">
      <c r="B13" s="148" t="s">
        <v>49</v>
      </c>
      <c r="C13" s="153" t="s">
        <v>48</v>
      </c>
      <c r="D13" s="153">
        <v>2</v>
      </c>
      <c r="E13" s="153">
        <v>2</v>
      </c>
      <c r="F13" s="151">
        <f>IF(D13=0,1,E13/D13)</f>
        <v>1</v>
      </c>
      <c r="G13" s="153" t="s">
        <v>3</v>
      </c>
      <c r="H13" s="152">
        <f>IF(G13="прямая",IF(F13&gt;120%,I13,IF(F13&lt;80%,M13,K13)),IF(F13&lt;80%,I13,IF(F13&gt;120%,M13,K13)))</f>
        <v>2</v>
      </c>
      <c r="I13" s="149">
        <v>1</v>
      </c>
      <c r="J13" s="149" t="str">
        <f t="shared" si="0"/>
        <v>гр.4&gt;120%</v>
      </c>
      <c r="K13" s="149">
        <v>2</v>
      </c>
      <c r="L13" s="149" t="s">
        <v>53</v>
      </c>
      <c r="M13" s="149">
        <v>3</v>
      </c>
      <c r="N13" s="149" t="str">
        <f t="shared" si="1"/>
        <v>гр.4&lt;80%</v>
      </c>
    </row>
    <row r="14" spans="1:108" ht="48" customHeight="1" outlineLevel="1" x14ac:dyDescent="0.2">
      <c r="A14" s="154" t="s">
        <v>67</v>
      </c>
      <c r="B14" s="148" t="s">
        <v>50</v>
      </c>
      <c r="C14" s="149" t="s">
        <v>48</v>
      </c>
      <c r="D14" s="155">
        <v>1</v>
      </c>
      <c r="E14" s="155">
        <f>D14</f>
        <v>1</v>
      </c>
      <c r="F14" s="151">
        <f>IF(D14=0,0,E14/D14)</f>
        <v>1</v>
      </c>
      <c r="G14" s="149" t="s">
        <v>2</v>
      </c>
      <c r="H14" s="152" t="s">
        <v>2</v>
      </c>
      <c r="I14" s="149">
        <v>1</v>
      </c>
      <c r="J14" s="149" t="str">
        <f t="shared" si="0"/>
        <v>???</v>
      </c>
      <c r="K14" s="149">
        <v>2</v>
      </c>
      <c r="L14" s="149" t="s">
        <v>53</v>
      </c>
      <c r="M14" s="149">
        <v>3</v>
      </c>
      <c r="N14" s="149" t="str">
        <f t="shared" si="1"/>
        <v>???</v>
      </c>
    </row>
    <row r="15" spans="1:108" ht="56.25" customHeight="1" outlineLevel="1" x14ac:dyDescent="0.2">
      <c r="A15" s="154" t="s">
        <v>173</v>
      </c>
      <c r="B15" s="148" t="s">
        <v>4</v>
      </c>
      <c r="C15" s="149" t="s">
        <v>51</v>
      </c>
      <c r="D15" s="155">
        <v>0</v>
      </c>
      <c r="E15" s="155">
        <f>D15</f>
        <v>0</v>
      </c>
      <c r="F15" s="151">
        <f>IF(D15=0,1,E15/D15)</f>
        <v>1</v>
      </c>
      <c r="G15" s="149" t="s">
        <v>2</v>
      </c>
      <c r="H15" s="152" t="s">
        <v>2</v>
      </c>
      <c r="I15" s="149">
        <v>1</v>
      </c>
      <c r="J15" s="149" t="str">
        <f t="shared" si="0"/>
        <v>???</v>
      </c>
      <c r="K15" s="149">
        <v>2</v>
      </c>
      <c r="L15" s="149" t="s">
        <v>53</v>
      </c>
      <c r="M15" s="149">
        <v>3</v>
      </c>
      <c r="N15" s="149" t="str">
        <f t="shared" si="1"/>
        <v>???</v>
      </c>
    </row>
    <row r="16" spans="1:108" ht="55.5" customHeight="1" outlineLevel="1" x14ac:dyDescent="0.2">
      <c r="B16" s="148" t="s">
        <v>113</v>
      </c>
      <c r="C16" s="149" t="s">
        <v>48</v>
      </c>
      <c r="D16" s="155">
        <v>1</v>
      </c>
      <c r="E16" s="155">
        <v>1</v>
      </c>
      <c r="F16" s="151">
        <f>IF(D16=0,0,E16/D16)</f>
        <v>1</v>
      </c>
      <c r="G16" s="149" t="s">
        <v>2</v>
      </c>
      <c r="H16" s="152" t="s">
        <v>2</v>
      </c>
      <c r="I16" s="149">
        <v>1</v>
      </c>
      <c r="J16" s="149" t="str">
        <f t="shared" si="0"/>
        <v>???</v>
      </c>
      <c r="K16" s="149">
        <v>2</v>
      </c>
      <c r="L16" s="149" t="s">
        <v>53</v>
      </c>
      <c r="M16" s="149">
        <v>3</v>
      </c>
      <c r="N16" s="149" t="str">
        <f t="shared" si="1"/>
        <v>???</v>
      </c>
    </row>
    <row r="17" spans="1:14" ht="79.5" customHeight="1" outlineLevel="1" x14ac:dyDescent="0.2">
      <c r="B17" s="148" t="s">
        <v>114</v>
      </c>
      <c r="C17" s="149" t="s">
        <v>48</v>
      </c>
      <c r="D17" s="155">
        <v>0</v>
      </c>
      <c r="E17" s="155">
        <f>D17</f>
        <v>0</v>
      </c>
      <c r="F17" s="151">
        <f>IF(D17=0,1,E17/D17)</f>
        <v>1</v>
      </c>
      <c r="G17" s="149" t="s">
        <v>2</v>
      </c>
      <c r="H17" s="152" t="s">
        <v>2</v>
      </c>
      <c r="I17" s="149">
        <v>1</v>
      </c>
      <c r="J17" s="149" t="str">
        <f t="shared" si="0"/>
        <v>???</v>
      </c>
      <c r="K17" s="149">
        <v>2</v>
      </c>
      <c r="L17" s="149" t="s">
        <v>53</v>
      </c>
      <c r="M17" s="149">
        <v>3</v>
      </c>
      <c r="N17" s="149" t="str">
        <f t="shared" si="1"/>
        <v>???</v>
      </c>
    </row>
    <row r="18" spans="1:14" s="138" customFormat="1" ht="68.25" customHeight="1" x14ac:dyDescent="0.2">
      <c r="B18" s="145" t="s">
        <v>5</v>
      </c>
      <c r="C18" s="146" t="s">
        <v>2</v>
      </c>
      <c r="D18" s="146" t="s">
        <v>2</v>
      </c>
      <c r="E18" s="146" t="s">
        <v>2</v>
      </c>
      <c r="F18" s="146" t="s">
        <v>2</v>
      </c>
      <c r="G18" s="146" t="s">
        <v>2</v>
      </c>
      <c r="H18" s="147">
        <f>AVERAGE(H19:H21)</f>
        <v>2</v>
      </c>
      <c r="I18" s="146" t="s">
        <v>2</v>
      </c>
      <c r="J18" s="146" t="s">
        <v>2</v>
      </c>
      <c r="K18" s="146" t="s">
        <v>2</v>
      </c>
      <c r="L18" s="146" t="s">
        <v>2</v>
      </c>
      <c r="M18" s="146" t="s">
        <v>2</v>
      </c>
      <c r="N18" s="146" t="s">
        <v>2</v>
      </c>
    </row>
    <row r="19" spans="1:14" ht="42.75" customHeight="1" outlineLevel="1" x14ac:dyDescent="0.2">
      <c r="A19" s="154" t="s">
        <v>174</v>
      </c>
      <c r="B19" s="148" t="s">
        <v>6</v>
      </c>
      <c r="C19" s="149" t="s">
        <v>52</v>
      </c>
      <c r="D19" s="155">
        <v>1</v>
      </c>
      <c r="E19" s="155">
        <f>D19</f>
        <v>1</v>
      </c>
      <c r="F19" s="151">
        <f>IF(D19=0,0,E19/D19)</f>
        <v>1</v>
      </c>
      <c r="G19" s="149" t="s">
        <v>3</v>
      </c>
      <c r="H19" s="152">
        <f>IF(G19="прямая",IF(F19&gt;120%,I19,IF(F19&lt;80%,M19,K19)),IF(F19&lt;80%,I19,IF(F19&gt;120%,M19,K19)))</f>
        <v>2</v>
      </c>
      <c r="I19" s="149">
        <v>1</v>
      </c>
      <c r="J19" s="149" t="str">
        <f>IF($G19="прямая","гр.4&gt;120%",IF($G19="обратная","гр.4&lt;80%","???"))</f>
        <v>гр.4&gt;120%</v>
      </c>
      <c r="K19" s="149">
        <v>2</v>
      </c>
      <c r="L19" s="149" t="s">
        <v>53</v>
      </c>
      <c r="M19" s="149">
        <v>3</v>
      </c>
      <c r="N19" s="149" t="str">
        <f>IF($G19="прямая","гр.4&lt;80%",IF($G19="обратная","гр.4&gt;120%","???"))</f>
        <v>гр.4&lt;80%</v>
      </c>
    </row>
    <row r="20" spans="1:14" ht="70.5" customHeight="1" outlineLevel="1" x14ac:dyDescent="0.2">
      <c r="B20" s="148" t="s">
        <v>115</v>
      </c>
      <c r="C20" s="149" t="s">
        <v>52</v>
      </c>
      <c r="D20" s="155">
        <v>0</v>
      </c>
      <c r="E20" s="155">
        <f>D20</f>
        <v>0</v>
      </c>
      <c r="F20" s="151">
        <f>IF(D20=0,1,E20/D20)</f>
        <v>1</v>
      </c>
      <c r="G20" s="149" t="s">
        <v>3</v>
      </c>
      <c r="H20" s="152">
        <f>IF(G20="прямая",IF(F20&gt;120%,I20,IF(F20&lt;80%,M20,K20)),IF(F20&lt;80%,I20,IF(F20&gt;120%,M20,K20)))</f>
        <v>2</v>
      </c>
      <c r="I20" s="149">
        <v>1</v>
      </c>
      <c r="J20" s="149" t="str">
        <f>IF($G20="прямая","гр.4&gt;120%",IF($G20="обратная","гр.4&lt;80%","???"))</f>
        <v>гр.4&gt;120%</v>
      </c>
      <c r="K20" s="149">
        <v>2</v>
      </c>
      <c r="L20" s="149" t="s">
        <v>53</v>
      </c>
      <c r="M20" s="149">
        <v>3</v>
      </c>
      <c r="N20" s="149" t="str">
        <f>IF($G20="прямая","гр.4&lt;80%",IF($G20="обратная","гр.4&gt;120%","???"))</f>
        <v>гр.4&lt;80%</v>
      </c>
    </row>
    <row r="21" spans="1:14" ht="81" customHeight="1" outlineLevel="1" x14ac:dyDescent="0.2">
      <c r="B21" s="148" t="s">
        <v>116</v>
      </c>
      <c r="C21" s="149" t="s">
        <v>52</v>
      </c>
      <c r="D21" s="155">
        <v>0</v>
      </c>
      <c r="E21" s="155">
        <f>D21</f>
        <v>0</v>
      </c>
      <c r="F21" s="151">
        <f>IF(D21=0,1,E21/D21)</f>
        <v>1</v>
      </c>
      <c r="G21" s="149" t="s">
        <v>3</v>
      </c>
      <c r="H21" s="152">
        <f>IF(G21="прямая",IF(F21&gt;120%,I21,IF(F21&lt;80%,M21,K21)),IF(F21&lt;80%,I21,IF(F21&gt;120%,M21,K21)))</f>
        <v>2</v>
      </c>
      <c r="I21" s="149">
        <v>1</v>
      </c>
      <c r="J21" s="149" t="str">
        <f>IF($G21="прямая","гр.4&gt;120%",IF($G21="обратная","гр.4&lt;80%","???"))</f>
        <v>гр.4&gt;120%</v>
      </c>
      <c r="K21" s="149">
        <v>2</v>
      </c>
      <c r="L21" s="149" t="s">
        <v>53</v>
      </c>
      <c r="M21" s="149">
        <v>3</v>
      </c>
      <c r="N21" s="149" t="str">
        <f>IF($G21="прямая","гр.4&lt;80%",IF($G21="обратная","гр.4&gt;120%","???"))</f>
        <v>гр.4&lt;80%</v>
      </c>
    </row>
    <row r="22" spans="1:14" s="138" customFormat="1" ht="94.5" customHeight="1" x14ac:dyDescent="0.2">
      <c r="B22" s="145" t="s">
        <v>384</v>
      </c>
      <c r="C22" s="146" t="s">
        <v>52</v>
      </c>
      <c r="D22" s="156">
        <v>1</v>
      </c>
      <c r="E22" s="156">
        <v>1</v>
      </c>
      <c r="F22" s="157">
        <f>IF(D22=0,0,E22/D22)</f>
        <v>1</v>
      </c>
      <c r="G22" s="146" t="s">
        <v>3</v>
      </c>
      <c r="H22" s="147">
        <f>IF(G22="прямая",IF(F22&gt;120%,I22,IF(F22&lt;80%,M22,K22)),IF(F22&lt;80%,I22,IF(F22&gt;120%,M22,K22)))</f>
        <v>2</v>
      </c>
      <c r="I22" s="146">
        <v>1</v>
      </c>
      <c r="J22" s="146" t="str">
        <f>IF($G22="прямая","гр.4&gt;120%",IF($G22="обратная","гр.4&lt;80%","???"))</f>
        <v>гр.4&gt;120%</v>
      </c>
      <c r="K22" s="146">
        <v>2</v>
      </c>
      <c r="L22" s="146" t="s">
        <v>53</v>
      </c>
      <c r="M22" s="146">
        <v>3</v>
      </c>
      <c r="N22" s="146" t="str">
        <f>IF($G22="прямая","гр.4&lt;80%",IF($G22="обратная","гр.4&gt;120%","???"))</f>
        <v>гр.4&lt;80%</v>
      </c>
    </row>
    <row r="23" spans="1:14" s="138" customFormat="1" ht="108" customHeight="1" x14ac:dyDescent="0.2">
      <c r="A23" s="158" t="s">
        <v>68</v>
      </c>
      <c r="B23" s="145" t="s">
        <v>7</v>
      </c>
      <c r="C23" s="146" t="s">
        <v>52</v>
      </c>
      <c r="D23" s="156">
        <v>1</v>
      </c>
      <c r="E23" s="156">
        <f>D23</f>
        <v>1</v>
      </c>
      <c r="F23" s="157">
        <f>IF(D23=0,0,E23/D23)</f>
        <v>1</v>
      </c>
      <c r="G23" s="146" t="s">
        <v>3</v>
      </c>
      <c r="H23" s="147">
        <f>IF(G23="прямая",IF(F23&gt;120%,I23,IF(F23&lt;80%,M23,K23)),IF(F23&lt;80%,I23,IF(F23&gt;120%,M23,K23)))</f>
        <v>2</v>
      </c>
      <c r="I23" s="146">
        <v>1</v>
      </c>
      <c r="J23" s="146" t="str">
        <f>IF($G23="прямая","гр.4&gt;120%",IF($G23="обратная","гр.4&lt;80%","???"))</f>
        <v>гр.4&gt;120%</v>
      </c>
      <c r="K23" s="146">
        <v>2</v>
      </c>
      <c r="L23" s="146" t="s">
        <v>53</v>
      </c>
      <c r="M23" s="146">
        <v>3</v>
      </c>
      <c r="N23" s="146" t="str">
        <f>IF($G23="прямая","гр.4&lt;80%",IF($G23="обратная","гр.4&gt;120%","???"))</f>
        <v>гр.4&lt;80%</v>
      </c>
    </row>
    <row r="24" spans="1:14" s="138" customFormat="1" ht="65.25" customHeight="1" x14ac:dyDescent="0.2">
      <c r="B24" s="145" t="s">
        <v>8</v>
      </c>
      <c r="C24" s="146" t="s">
        <v>2</v>
      </c>
      <c r="D24" s="146" t="s">
        <v>2</v>
      </c>
      <c r="E24" s="146" t="s">
        <v>2</v>
      </c>
      <c r="F24" s="146" t="s">
        <v>2</v>
      </c>
      <c r="G24" s="146" t="s">
        <v>2</v>
      </c>
      <c r="H24" s="147">
        <f>H25</f>
        <v>2</v>
      </c>
      <c r="I24" s="146" t="s">
        <v>2</v>
      </c>
      <c r="J24" s="146" t="s">
        <v>2</v>
      </c>
      <c r="K24" s="146" t="s">
        <v>2</v>
      </c>
      <c r="L24" s="146" t="s">
        <v>2</v>
      </c>
      <c r="M24" s="146" t="s">
        <v>2</v>
      </c>
      <c r="N24" s="146" t="s">
        <v>2</v>
      </c>
    </row>
    <row r="25" spans="1:14" ht="51" outlineLevel="1" x14ac:dyDescent="0.2">
      <c r="A25" s="154" t="s">
        <v>69</v>
      </c>
      <c r="B25" s="159" t="s">
        <v>10</v>
      </c>
      <c r="C25" s="149" t="s">
        <v>15</v>
      </c>
      <c r="D25" s="150">
        <v>1</v>
      </c>
      <c r="E25" s="150">
        <f>D25</f>
        <v>1</v>
      </c>
      <c r="F25" s="151">
        <f>IF(D25=0,0,E25/D25)</f>
        <v>1</v>
      </c>
      <c r="G25" s="149" t="s">
        <v>9</v>
      </c>
      <c r="H25" s="152">
        <f>IF(G25="прямая",IF(F25&gt;120%,I25,IF(F25&lt;80%,M25,K25)),IF(F25&lt;80%,I25,IF(F25&gt;120%,M25,K25)))</f>
        <v>2</v>
      </c>
      <c r="I25" s="149">
        <v>1</v>
      </c>
      <c r="J25" s="149" t="str">
        <f>IF($G25="прямая","гр.4&gt;120%",IF($G25="обратная","гр.4&lt;80%","???"))</f>
        <v>гр.4&lt;80%</v>
      </c>
      <c r="K25" s="149">
        <v>2</v>
      </c>
      <c r="L25" s="149" t="s">
        <v>53</v>
      </c>
      <c r="M25" s="149">
        <v>3</v>
      </c>
      <c r="N25" s="149" t="str">
        <f>IF($G25="прямая","гр.4&lt;80%",IF($G25="обратная","гр.4&gt;120%","???"))</f>
        <v>гр.4&gt;120%</v>
      </c>
    </row>
    <row r="26" spans="1:14" s="138" customFormat="1" ht="38.25" x14ac:dyDescent="0.2">
      <c r="B26" s="145" t="s">
        <v>11</v>
      </c>
      <c r="C26" s="146" t="s">
        <v>2</v>
      </c>
      <c r="D26" s="146" t="s">
        <v>2</v>
      </c>
      <c r="E26" s="146" t="s">
        <v>2</v>
      </c>
      <c r="F26" s="146" t="s">
        <v>2</v>
      </c>
      <c r="G26" s="146" t="s">
        <v>2</v>
      </c>
      <c r="H26" s="147">
        <f>AVERAGE(H27:H28)</f>
        <v>2</v>
      </c>
      <c r="I26" s="146" t="s">
        <v>2</v>
      </c>
      <c r="J26" s="146" t="s">
        <v>2</v>
      </c>
      <c r="K26" s="146" t="s">
        <v>2</v>
      </c>
      <c r="L26" s="146" t="s">
        <v>2</v>
      </c>
      <c r="M26" s="146" t="s">
        <v>2</v>
      </c>
      <c r="N26" s="146" t="s">
        <v>2</v>
      </c>
    </row>
    <row r="27" spans="1:14" ht="51" outlineLevel="1" x14ac:dyDescent="0.2">
      <c r="A27" s="154" t="s">
        <v>69</v>
      </c>
      <c r="B27" s="148" t="s">
        <v>12</v>
      </c>
      <c r="C27" s="149" t="s">
        <v>15</v>
      </c>
      <c r="D27" s="150">
        <v>1</v>
      </c>
      <c r="E27" s="150">
        <f>D27</f>
        <v>1</v>
      </c>
      <c r="F27" s="151">
        <f>IF(D27=0,0,E27/D27)</f>
        <v>1</v>
      </c>
      <c r="G27" s="149" t="s">
        <v>9</v>
      </c>
      <c r="H27" s="152">
        <f>IF(G27="прямая",IF(F27&gt;120%,I27,IF(F27&lt;80%,M27,K27)),IF(F27&lt;80%,I27,IF(F27&gt;120%,M27,K27)))</f>
        <v>2</v>
      </c>
      <c r="I27" s="149">
        <v>1</v>
      </c>
      <c r="J27" s="149" t="str">
        <f>IF($G27="прямая","гр.4&gt;120%",IF($G27="обратная","гр.4&lt;80%","???"))</f>
        <v>гр.4&lt;80%</v>
      </c>
      <c r="K27" s="149">
        <v>2</v>
      </c>
      <c r="L27" s="149" t="s">
        <v>53</v>
      </c>
      <c r="M27" s="149">
        <v>3</v>
      </c>
      <c r="N27" s="149" t="str">
        <f>IF($G27="прямая","гр.4&lt;80%",IF($G27="обратная","гр.4&gt;120%","???"))</f>
        <v>гр.4&gt;120%</v>
      </c>
    </row>
    <row r="28" spans="1:14" ht="63.75" outlineLevel="1" x14ac:dyDescent="0.2">
      <c r="A28" s="154" t="s">
        <v>69</v>
      </c>
      <c r="B28" s="148" t="s">
        <v>13</v>
      </c>
      <c r="C28" s="149" t="s">
        <v>15</v>
      </c>
      <c r="D28" s="150">
        <v>1</v>
      </c>
      <c r="E28" s="150">
        <f>D28</f>
        <v>1</v>
      </c>
      <c r="F28" s="151">
        <f>IF(D28=0,0,E28/D28)</f>
        <v>1</v>
      </c>
      <c r="G28" s="149" t="s">
        <v>9</v>
      </c>
      <c r="H28" s="152">
        <f>IF(G28="прямая",IF(F28&gt;120%,I28,IF(F28&lt;80%,M28,K28)),IF(F28&lt;80%,I28,IF(F28&gt;120%,M28,K28)))</f>
        <v>2</v>
      </c>
      <c r="I28" s="149">
        <v>1</v>
      </c>
      <c r="J28" s="149" t="str">
        <f>IF($G28="прямая","гр.4&gt;120%",IF($G28="обратная","гр.4&lt;80%","???"))</f>
        <v>гр.4&lt;80%</v>
      </c>
      <c r="K28" s="149">
        <v>2</v>
      </c>
      <c r="L28" s="149" t="s">
        <v>53</v>
      </c>
      <c r="M28" s="149">
        <v>3</v>
      </c>
      <c r="N28" s="149" t="str">
        <f>IF($G28="прямая","гр.4&lt;80%",IF($G28="обратная","гр.4&gt;120%","???"))</f>
        <v>гр.4&gt;120%</v>
      </c>
    </row>
    <row r="29" spans="1:14" s="138" customFormat="1" x14ac:dyDescent="0.2">
      <c r="B29" s="160" t="s">
        <v>14</v>
      </c>
      <c r="C29" s="161" t="s">
        <v>2</v>
      </c>
      <c r="D29" s="161" t="s">
        <v>2</v>
      </c>
      <c r="E29" s="161" t="s">
        <v>2</v>
      </c>
      <c r="F29" s="161" t="s">
        <v>2</v>
      </c>
      <c r="G29" s="161" t="s">
        <v>2</v>
      </c>
      <c r="H29" s="162">
        <f>AVERAGE(H11,H18,H22,H23,H24,H26)</f>
        <v>2</v>
      </c>
      <c r="I29" s="161" t="s">
        <v>2</v>
      </c>
      <c r="J29" s="161" t="s">
        <v>2</v>
      </c>
      <c r="K29" s="161" t="s">
        <v>2</v>
      </c>
      <c r="L29" s="161" t="s">
        <v>2</v>
      </c>
      <c r="M29" s="161" t="s">
        <v>2</v>
      </c>
      <c r="N29" s="161" t="s">
        <v>2</v>
      </c>
    </row>
    <row r="33" spans="2:3" ht="15" x14ac:dyDescent="0.2">
      <c r="B33" s="163" t="str">
        <f>'1.1'!L28</f>
        <v>Генеральный директор</v>
      </c>
      <c r="C33" s="120" t="str">
        <f>'4.2'!$AL$24</f>
        <v>Воронин В.Ю.</v>
      </c>
    </row>
  </sheetData>
  <mergeCells count="11">
    <mergeCell ref="B2:H2"/>
    <mergeCell ref="I9:N9"/>
    <mergeCell ref="G7:G8"/>
    <mergeCell ref="H7:H8"/>
    <mergeCell ref="I7:N7"/>
    <mergeCell ref="B7:B8"/>
    <mergeCell ref="C7:C8"/>
    <mergeCell ref="D7:E7"/>
    <mergeCell ref="F7:F8"/>
    <mergeCell ref="B4:H4"/>
    <mergeCell ref="B3:H3"/>
  </mergeCells>
  <phoneticPr fontId="10" type="noConversion"/>
  <pageMargins left="1.03" right="0.17" top="1" bottom="1" header="0.5" footer="0.5"/>
  <pageSetup paperSize="8" scale="4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DD35"/>
  <sheetViews>
    <sheetView view="pageBreakPreview" topLeftCell="B28" zoomScale="90" workbookViewId="0">
      <selection activeCell="B28" sqref="A1:XFD1048576"/>
    </sheetView>
  </sheetViews>
  <sheetFormatPr defaultRowHeight="12.75" outlineLevelRow="1" x14ac:dyDescent="0.2"/>
  <cols>
    <col min="1" max="1" width="0" style="120" hidden="1" customWidth="1"/>
    <col min="2" max="2" width="50.75" style="120" customWidth="1"/>
    <col min="3" max="3" width="9" style="120"/>
    <col min="4" max="4" width="14.25" style="120" customWidth="1"/>
    <col min="5" max="5" width="16.5" style="120" customWidth="1"/>
    <col min="6" max="6" width="17.5" style="120" customWidth="1"/>
    <col min="7" max="7" width="13.5" style="120" customWidth="1"/>
    <col min="8" max="8" width="14.625" style="120" customWidth="1"/>
    <col min="9" max="11" width="15.125" style="120" hidden="1" customWidth="1"/>
    <col min="12" max="12" width="16.875" style="120" hidden="1" customWidth="1"/>
    <col min="13" max="14" width="15.125" style="120" hidden="1" customWidth="1"/>
    <col min="15" max="16384" width="9" style="120"/>
  </cols>
  <sheetData>
    <row r="2" spans="1:108" ht="18.75" x14ac:dyDescent="0.3">
      <c r="B2" s="428" t="s">
        <v>300</v>
      </c>
      <c r="C2" s="428"/>
      <c r="D2" s="428"/>
      <c r="E2" s="428"/>
      <c r="F2" s="428"/>
      <c r="G2" s="428"/>
      <c r="H2" s="428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</row>
    <row r="3" spans="1:108" ht="18.75" x14ac:dyDescent="0.3">
      <c r="B3" s="428" t="s">
        <v>179</v>
      </c>
      <c r="C3" s="428"/>
      <c r="D3" s="428"/>
      <c r="E3" s="428"/>
      <c r="F3" s="428"/>
      <c r="G3" s="428"/>
      <c r="H3" s="428"/>
    </row>
    <row r="4" spans="1:108" ht="18.75" x14ac:dyDescent="0.3">
      <c r="B4" s="428"/>
      <c r="C4" s="428"/>
      <c r="D4" s="428"/>
      <c r="E4" s="428"/>
      <c r="F4" s="428"/>
      <c r="G4" s="428"/>
      <c r="H4" s="428"/>
    </row>
    <row r="5" spans="1:108" ht="18.75" x14ac:dyDescent="0.3">
      <c r="B5" s="428" t="str">
        <f>'1.1'!A10</f>
        <v xml:space="preserve">ООО "Энергоресурс" </v>
      </c>
      <c r="C5" s="428"/>
      <c r="D5" s="428"/>
      <c r="E5" s="428"/>
      <c r="F5" s="428"/>
      <c r="G5" s="428"/>
      <c r="H5" s="428"/>
    </row>
    <row r="8" spans="1:108" ht="12.75" customHeight="1" x14ac:dyDescent="0.2">
      <c r="B8" s="430" t="s">
        <v>56</v>
      </c>
      <c r="C8" s="430" t="s">
        <v>55</v>
      </c>
      <c r="D8" s="432" t="s">
        <v>0</v>
      </c>
      <c r="E8" s="434"/>
      <c r="F8" s="435" t="s">
        <v>194</v>
      </c>
      <c r="G8" s="430" t="s">
        <v>1</v>
      </c>
      <c r="H8" s="430" t="s">
        <v>192</v>
      </c>
      <c r="I8" s="432" t="s">
        <v>54</v>
      </c>
      <c r="J8" s="433"/>
      <c r="K8" s="433"/>
      <c r="L8" s="433"/>
      <c r="M8" s="433"/>
      <c r="N8" s="434"/>
    </row>
    <row r="9" spans="1:108" ht="50.25" customHeight="1" x14ac:dyDescent="0.2">
      <c r="B9" s="431"/>
      <c r="C9" s="431"/>
      <c r="D9" s="139" t="s">
        <v>41</v>
      </c>
      <c r="E9" s="139" t="s">
        <v>42</v>
      </c>
      <c r="F9" s="435"/>
      <c r="G9" s="431"/>
      <c r="H9" s="431"/>
      <c r="I9" s="139" t="s">
        <v>43</v>
      </c>
      <c r="J9" s="139" t="s">
        <v>46</v>
      </c>
      <c r="K9" s="139" t="s">
        <v>44</v>
      </c>
      <c r="L9" s="139" t="s">
        <v>46</v>
      </c>
      <c r="M9" s="139" t="s">
        <v>45</v>
      </c>
      <c r="N9" s="139" t="s">
        <v>46</v>
      </c>
    </row>
    <row r="10" spans="1:108" s="138" customFormat="1" x14ac:dyDescent="0.2">
      <c r="B10" s="140">
        <v>1</v>
      </c>
      <c r="C10" s="140"/>
      <c r="D10" s="140">
        <v>2</v>
      </c>
      <c r="E10" s="140">
        <v>3</v>
      </c>
      <c r="F10" s="140">
        <v>4</v>
      </c>
      <c r="G10" s="140">
        <v>5</v>
      </c>
      <c r="H10" s="140">
        <v>6</v>
      </c>
      <c r="I10" s="429">
        <v>7</v>
      </c>
      <c r="J10" s="429"/>
      <c r="K10" s="429"/>
      <c r="L10" s="429"/>
      <c r="M10" s="429"/>
      <c r="N10" s="429"/>
    </row>
    <row r="11" spans="1:108" s="138" customFormat="1" ht="76.5" x14ac:dyDescent="0.2">
      <c r="B11" s="164" t="s">
        <v>57</v>
      </c>
      <c r="C11" s="165" t="s">
        <v>2</v>
      </c>
      <c r="D11" s="165" t="s">
        <v>2</v>
      </c>
      <c r="E11" s="165" t="s">
        <v>2</v>
      </c>
      <c r="F11" s="166" t="s">
        <v>2</v>
      </c>
      <c r="G11" s="165" t="s">
        <v>2</v>
      </c>
      <c r="H11" s="147">
        <f>AVERAGE(H12:H13)</f>
        <v>2</v>
      </c>
      <c r="I11" s="165" t="s">
        <v>2</v>
      </c>
      <c r="J11" s="165" t="s">
        <v>2</v>
      </c>
      <c r="K11" s="165" t="s">
        <v>2</v>
      </c>
      <c r="L11" s="165" t="s">
        <v>2</v>
      </c>
      <c r="M11" s="165" t="s">
        <v>2</v>
      </c>
      <c r="N11" s="165" t="s">
        <v>2</v>
      </c>
    </row>
    <row r="12" spans="1:108" ht="51.75" customHeight="1" outlineLevel="1" x14ac:dyDescent="0.2">
      <c r="A12" s="154" t="s">
        <v>175</v>
      </c>
      <c r="B12" s="159" t="s">
        <v>117</v>
      </c>
      <c r="C12" s="149" t="s">
        <v>59</v>
      </c>
      <c r="D12" s="155">
        <v>15</v>
      </c>
      <c r="E12" s="155">
        <v>15</v>
      </c>
      <c r="F12" s="151">
        <f t="shared" ref="F12:F27" si="0">IF(D12=0,0,E12/D12)</f>
        <v>1</v>
      </c>
      <c r="G12" s="149" t="s">
        <v>9</v>
      </c>
      <c r="H12" s="152">
        <f>IF(G12="прямая",IF(F12&gt;120%,I12,IF(F12&lt;80%,M12,K12)),IF(F12&lt;80%,I12,IF(F12&gt;120%,M12,K12)))</f>
        <v>2</v>
      </c>
      <c r="I12" s="149">
        <v>1</v>
      </c>
      <c r="J12" s="149" t="str">
        <f t="shared" ref="J12:J30" si="1">IF($G12="прямая","гр.4&gt;120%",IF($G12="обратная","гр.4&lt;80%","???"))</f>
        <v>гр.4&lt;80%</v>
      </c>
      <c r="K12" s="149">
        <v>2</v>
      </c>
      <c r="L12" s="149" t="s">
        <v>53</v>
      </c>
      <c r="M12" s="149">
        <v>3</v>
      </c>
      <c r="N12" s="149" t="str">
        <f t="shared" ref="N12:N30" si="2">IF($G12="прямая","гр.4&lt;80%",IF($G12="обратная","гр.4&gt;120%","???"))</f>
        <v>гр.4&gt;120%</v>
      </c>
    </row>
    <row r="13" spans="1:108" ht="51" outlineLevel="1" x14ac:dyDescent="0.2">
      <c r="B13" s="159" t="s">
        <v>118</v>
      </c>
      <c r="C13" s="149" t="s">
        <v>59</v>
      </c>
      <c r="D13" s="155">
        <v>120</v>
      </c>
      <c r="E13" s="155">
        <v>120</v>
      </c>
      <c r="F13" s="151">
        <f t="shared" si="0"/>
        <v>1</v>
      </c>
      <c r="G13" s="149" t="s">
        <v>9</v>
      </c>
      <c r="H13" s="152">
        <f>IF(G13="прямая",IF(F13&gt;120%,I13,IF(F13&lt;80%,M13,K13)),IF(F13&lt;80%,I13,IF(F13&gt;120%,M13,K13)))</f>
        <v>2</v>
      </c>
      <c r="I13" s="149">
        <v>1</v>
      </c>
      <c r="J13" s="149" t="str">
        <f t="shared" si="1"/>
        <v>гр.4&lt;80%</v>
      </c>
      <c r="K13" s="149">
        <v>2</v>
      </c>
      <c r="L13" s="149" t="s">
        <v>53</v>
      </c>
      <c r="M13" s="149">
        <v>3</v>
      </c>
      <c r="N13" s="149" t="str">
        <f t="shared" si="2"/>
        <v>гр.4&gt;120%</v>
      </c>
    </row>
    <row r="14" spans="1:108" s="138" customFormat="1" ht="38.25" x14ac:dyDescent="0.2">
      <c r="B14" s="164" t="s">
        <v>58</v>
      </c>
      <c r="C14" s="165" t="s">
        <v>2</v>
      </c>
      <c r="D14" s="165" t="s">
        <v>2</v>
      </c>
      <c r="E14" s="165" t="s">
        <v>2</v>
      </c>
      <c r="F14" s="165" t="s">
        <v>2</v>
      </c>
      <c r="G14" s="165" t="s">
        <v>2</v>
      </c>
      <c r="H14" s="167">
        <f>AVERAGE(H15,H16,H19)</f>
        <v>0.5</v>
      </c>
      <c r="I14" s="168" t="s">
        <v>2</v>
      </c>
      <c r="J14" s="165" t="s">
        <v>2</v>
      </c>
      <c r="K14" s="168" t="s">
        <v>2</v>
      </c>
      <c r="L14" s="165" t="s">
        <v>2</v>
      </c>
      <c r="M14" s="168" t="s">
        <v>2</v>
      </c>
      <c r="N14" s="165" t="s">
        <v>2</v>
      </c>
    </row>
    <row r="15" spans="1:108" ht="51" outlineLevel="1" x14ac:dyDescent="0.2">
      <c r="B15" s="148" t="s">
        <v>119</v>
      </c>
      <c r="C15" s="149" t="s">
        <v>59</v>
      </c>
      <c r="D15" s="155">
        <v>3</v>
      </c>
      <c r="E15" s="155">
        <f>D15</f>
        <v>3</v>
      </c>
      <c r="F15" s="151">
        <f t="shared" si="0"/>
        <v>1</v>
      </c>
      <c r="G15" s="149" t="s">
        <v>9</v>
      </c>
      <c r="H15" s="169">
        <f>IF(G15="прямая",IF(F15&gt;120%,I15,IF(F15&lt;80%,M15,K15)),IF(F15&lt;80%,I15,IF(F15&gt;120%,M15,K15)))</f>
        <v>0.5</v>
      </c>
      <c r="I15" s="170">
        <v>0.25</v>
      </c>
      <c r="J15" s="149" t="str">
        <f t="shared" si="1"/>
        <v>гр.4&lt;80%</v>
      </c>
      <c r="K15" s="170">
        <v>0.5</v>
      </c>
      <c r="L15" s="149" t="s">
        <v>53</v>
      </c>
      <c r="M15" s="170">
        <v>0.75</v>
      </c>
      <c r="N15" s="149" t="str">
        <f t="shared" si="2"/>
        <v>гр.4&gt;120%</v>
      </c>
    </row>
    <row r="16" spans="1:108" ht="38.25" outlineLevel="1" x14ac:dyDescent="0.2">
      <c r="B16" s="148" t="s">
        <v>16</v>
      </c>
      <c r="C16" s="149" t="s">
        <v>2</v>
      </c>
      <c r="D16" s="149" t="s">
        <v>2</v>
      </c>
      <c r="E16" s="149" t="s">
        <v>2</v>
      </c>
      <c r="F16" s="149" t="s">
        <v>2</v>
      </c>
      <c r="G16" s="149" t="s">
        <v>2</v>
      </c>
      <c r="H16" s="169">
        <f>AVERAGE(H17:H18)</f>
        <v>0.5</v>
      </c>
      <c r="I16" s="170" t="s">
        <v>2</v>
      </c>
      <c r="J16" s="149" t="s">
        <v>2</v>
      </c>
      <c r="K16" s="170" t="s">
        <v>2</v>
      </c>
      <c r="L16" s="149" t="s">
        <v>2</v>
      </c>
      <c r="M16" s="170" t="s">
        <v>2</v>
      </c>
      <c r="N16" s="149" t="s">
        <v>2</v>
      </c>
    </row>
    <row r="17" spans="1:14" ht="38.25" outlineLevel="1" x14ac:dyDescent="0.2">
      <c r="B17" s="148" t="s">
        <v>120</v>
      </c>
      <c r="C17" s="149" t="s">
        <v>59</v>
      </c>
      <c r="D17" s="155">
        <v>3</v>
      </c>
      <c r="E17" s="155">
        <f>D17</f>
        <v>3</v>
      </c>
      <c r="F17" s="151">
        <f t="shared" si="0"/>
        <v>1</v>
      </c>
      <c r="G17" s="149" t="s">
        <v>9</v>
      </c>
      <c r="H17" s="169">
        <f>IF(G17="прямая",IF(F17&gt;120%,I17,IF(F17&lt;80%,M17,K17)),IF(F17&lt;80%,I17,IF(F17&gt;120%,M17,K17)))</f>
        <v>0.5</v>
      </c>
      <c r="I17" s="170">
        <v>0.25</v>
      </c>
      <c r="J17" s="149" t="str">
        <f t="shared" si="1"/>
        <v>гр.4&lt;80%</v>
      </c>
      <c r="K17" s="170">
        <v>0.5</v>
      </c>
      <c r="L17" s="149" t="s">
        <v>53</v>
      </c>
      <c r="M17" s="170">
        <v>0.75</v>
      </c>
      <c r="N17" s="149" t="str">
        <f t="shared" si="2"/>
        <v>гр.4&gt;120%</v>
      </c>
    </row>
    <row r="18" spans="1:14" outlineLevel="1" x14ac:dyDescent="0.2">
      <c r="B18" s="148" t="s">
        <v>121</v>
      </c>
      <c r="C18" s="149" t="s">
        <v>59</v>
      </c>
      <c r="D18" s="155">
        <v>3</v>
      </c>
      <c r="E18" s="155">
        <f>D18</f>
        <v>3</v>
      </c>
      <c r="F18" s="151">
        <f t="shared" si="0"/>
        <v>1</v>
      </c>
      <c r="G18" s="149" t="s">
        <v>9</v>
      </c>
      <c r="H18" s="169">
        <f>IF(G18="прямая",IF(F18&gt;120%,I18,IF(F18&lt;80%,M18,K18)),IF(F18&lt;80%,I18,IF(F18&gt;120%,M18,K18)))</f>
        <v>0.5</v>
      </c>
      <c r="I18" s="170">
        <v>0.25</v>
      </c>
      <c r="J18" s="149" t="str">
        <f t="shared" si="1"/>
        <v>гр.4&lt;80%</v>
      </c>
      <c r="K18" s="170">
        <v>0.5</v>
      </c>
      <c r="L18" s="149" t="s">
        <v>53</v>
      </c>
      <c r="M18" s="170">
        <v>0.75</v>
      </c>
      <c r="N18" s="149" t="str">
        <f t="shared" si="2"/>
        <v>гр.4&gt;120%</v>
      </c>
    </row>
    <row r="19" spans="1:14" ht="89.25" outlineLevel="1" x14ac:dyDescent="0.2">
      <c r="B19" s="148" t="s">
        <v>122</v>
      </c>
      <c r="C19" s="149" t="s">
        <v>48</v>
      </c>
      <c r="D19" s="155">
        <v>0</v>
      </c>
      <c r="E19" s="155">
        <f>D19</f>
        <v>0</v>
      </c>
      <c r="F19" s="151">
        <f>IF(D19=0,1,E19/D19)</f>
        <v>1</v>
      </c>
      <c r="G19" s="149" t="s">
        <v>9</v>
      </c>
      <c r="H19" s="169">
        <f>IF(G19="прямая",IF(F19&gt;120%,I19,IF(F19&lt;80%,M19,K19)),IF(F19&lt;80%,I19,IF(F19&gt;120%,M19,K19)))</f>
        <v>0.5</v>
      </c>
      <c r="I19" s="170">
        <v>0.25</v>
      </c>
      <c r="J19" s="149" t="str">
        <f t="shared" si="1"/>
        <v>гр.4&lt;80%</v>
      </c>
      <c r="K19" s="170">
        <v>0.5</v>
      </c>
      <c r="L19" s="149" t="s">
        <v>53</v>
      </c>
      <c r="M19" s="170">
        <v>0.75</v>
      </c>
      <c r="N19" s="149" t="str">
        <f t="shared" si="2"/>
        <v>гр.4&gt;120%</v>
      </c>
    </row>
    <row r="20" spans="1:14" s="138" customFormat="1" ht="38.25" x14ac:dyDescent="0.2">
      <c r="B20" s="164" t="s">
        <v>17</v>
      </c>
      <c r="C20" s="146" t="s">
        <v>2</v>
      </c>
      <c r="D20" s="146" t="s">
        <v>2</v>
      </c>
      <c r="E20" s="146" t="s">
        <v>2</v>
      </c>
      <c r="F20" s="166" t="s">
        <v>2</v>
      </c>
      <c r="G20" s="146" t="s">
        <v>2</v>
      </c>
      <c r="H20" s="167">
        <f>H21</f>
        <v>0.2</v>
      </c>
      <c r="I20" s="171" t="s">
        <v>2</v>
      </c>
      <c r="J20" s="146" t="s">
        <v>2</v>
      </c>
      <c r="K20" s="171" t="s">
        <v>2</v>
      </c>
      <c r="L20" s="146" t="s">
        <v>2</v>
      </c>
      <c r="M20" s="171" t="s">
        <v>2</v>
      </c>
      <c r="N20" s="146" t="s">
        <v>2</v>
      </c>
    </row>
    <row r="21" spans="1:14" ht="127.5" outlineLevel="1" x14ac:dyDescent="0.2">
      <c r="B21" s="148" t="s">
        <v>60</v>
      </c>
      <c r="C21" s="149" t="s">
        <v>48</v>
      </c>
      <c r="D21" s="155">
        <v>0</v>
      </c>
      <c r="E21" s="155">
        <f>D21</f>
        <v>0</v>
      </c>
      <c r="F21" s="151">
        <f>IF(D21=0,1,E21/D21)</f>
        <v>1</v>
      </c>
      <c r="G21" s="149" t="s">
        <v>9</v>
      </c>
      <c r="H21" s="169">
        <f>IF(G21="прямая",IF(F21&gt;120%,I21,IF(F21&lt;80%,M21,K21)),IF(F21&lt;80%,I21,IF(F21&gt;120%,M21,K21)))</f>
        <v>0.2</v>
      </c>
      <c r="I21" s="170">
        <v>0.1</v>
      </c>
      <c r="J21" s="149" t="str">
        <f t="shared" si="1"/>
        <v>гр.4&lt;80%</v>
      </c>
      <c r="K21" s="170">
        <v>0.2</v>
      </c>
      <c r="L21" s="149" t="s">
        <v>53</v>
      </c>
      <c r="M21" s="170">
        <v>0.3</v>
      </c>
      <c r="N21" s="149" t="str">
        <f t="shared" si="2"/>
        <v>гр.4&gt;120%</v>
      </c>
    </row>
    <row r="22" spans="1:14" s="138" customFormat="1" ht="51" x14ac:dyDescent="0.2">
      <c r="B22" s="164" t="s">
        <v>18</v>
      </c>
      <c r="C22" s="146" t="s">
        <v>2</v>
      </c>
      <c r="D22" s="146" t="s">
        <v>2</v>
      </c>
      <c r="E22" s="146" t="s">
        <v>2</v>
      </c>
      <c r="F22" s="166" t="s">
        <v>2</v>
      </c>
      <c r="G22" s="146" t="s">
        <v>2</v>
      </c>
      <c r="H22" s="167">
        <f>H23</f>
        <v>0.2</v>
      </c>
      <c r="I22" s="171" t="s">
        <v>2</v>
      </c>
      <c r="J22" s="146" t="s">
        <v>2</v>
      </c>
      <c r="K22" s="171" t="s">
        <v>2</v>
      </c>
      <c r="L22" s="146" t="s">
        <v>2</v>
      </c>
      <c r="M22" s="171" t="s">
        <v>2</v>
      </c>
      <c r="N22" s="146" t="s">
        <v>2</v>
      </c>
    </row>
    <row r="23" spans="1:14" ht="89.25" outlineLevel="1" x14ac:dyDescent="0.2">
      <c r="B23" s="148" t="s">
        <v>19</v>
      </c>
      <c r="C23" s="149" t="s">
        <v>48</v>
      </c>
      <c r="D23" s="155">
        <v>0</v>
      </c>
      <c r="E23" s="155">
        <f>D23</f>
        <v>0</v>
      </c>
      <c r="F23" s="151">
        <f>IF(D23=0,1,E23/D23)</f>
        <v>1</v>
      </c>
      <c r="G23" s="149" t="s">
        <v>9</v>
      </c>
      <c r="H23" s="169">
        <f>IF(G23="прямая",IF(F23&gt;120%,I23,IF(F23&lt;80%,M23,K23)),IF(F23&lt;80%,I23,IF(F23&gt;120%,M23,K23)))</f>
        <v>0.2</v>
      </c>
      <c r="I23" s="170">
        <v>0.1</v>
      </c>
      <c r="J23" s="149" t="str">
        <f t="shared" si="1"/>
        <v>гр.4&lt;80%</v>
      </c>
      <c r="K23" s="170">
        <v>0.2</v>
      </c>
      <c r="L23" s="149" t="s">
        <v>53</v>
      </c>
      <c r="M23" s="170">
        <v>0.3</v>
      </c>
      <c r="N23" s="149" t="str">
        <f t="shared" si="2"/>
        <v>гр.4&gt;120%</v>
      </c>
    </row>
    <row r="24" spans="1:14" s="138" customFormat="1" ht="38.25" x14ac:dyDescent="0.2">
      <c r="B24" s="164" t="s">
        <v>20</v>
      </c>
      <c r="C24" s="165" t="s">
        <v>2</v>
      </c>
      <c r="D24" s="165" t="s">
        <v>2</v>
      </c>
      <c r="E24" s="165" t="s">
        <v>2</v>
      </c>
      <c r="F24" s="166" t="s">
        <v>2</v>
      </c>
      <c r="G24" s="165" t="s">
        <v>2</v>
      </c>
      <c r="H24" s="167">
        <f>H25</f>
        <v>0.5</v>
      </c>
      <c r="I24" s="168" t="s">
        <v>2</v>
      </c>
      <c r="J24" s="165" t="s">
        <v>2</v>
      </c>
      <c r="K24" s="168" t="s">
        <v>2</v>
      </c>
      <c r="L24" s="165" t="s">
        <v>2</v>
      </c>
      <c r="M24" s="168" t="s">
        <v>2</v>
      </c>
      <c r="N24" s="165" t="s">
        <v>2</v>
      </c>
    </row>
    <row r="25" spans="1:14" ht="64.5" customHeight="1" outlineLevel="1" x14ac:dyDescent="0.2">
      <c r="A25" s="154" t="s">
        <v>74</v>
      </c>
      <c r="B25" s="148" t="s">
        <v>21</v>
      </c>
      <c r="C25" s="149" t="s">
        <v>48</v>
      </c>
      <c r="D25" s="155">
        <v>0</v>
      </c>
      <c r="E25" s="155">
        <f>D25</f>
        <v>0</v>
      </c>
      <c r="F25" s="151">
        <f>IF(D25=0,1,E25/D25)</f>
        <v>1</v>
      </c>
      <c r="G25" s="149" t="s">
        <v>9</v>
      </c>
      <c r="H25" s="169">
        <f>IF(G25="прямая",IF(F25&gt;120%,I25,IF(F25&lt;80%,M25,K25)),IF(F25&lt;80%,I25,IF(F25&gt;120%,M25,K25)))</f>
        <v>0.5</v>
      </c>
      <c r="I25" s="170">
        <v>0.25</v>
      </c>
      <c r="J25" s="149" t="str">
        <f t="shared" si="1"/>
        <v>гр.4&lt;80%</v>
      </c>
      <c r="K25" s="170">
        <v>0.5</v>
      </c>
      <c r="L25" s="149" t="s">
        <v>53</v>
      </c>
      <c r="M25" s="170">
        <v>0.75</v>
      </c>
      <c r="N25" s="149" t="str">
        <f t="shared" si="2"/>
        <v>гр.4&gt;120%</v>
      </c>
    </row>
    <row r="26" spans="1:14" s="138" customFormat="1" ht="38.25" x14ac:dyDescent="0.2">
      <c r="B26" s="164" t="s">
        <v>22</v>
      </c>
      <c r="C26" s="146" t="s">
        <v>2</v>
      </c>
      <c r="D26" s="146" t="s">
        <v>2</v>
      </c>
      <c r="E26" s="146" t="s">
        <v>2</v>
      </c>
      <c r="F26" s="166" t="s">
        <v>2</v>
      </c>
      <c r="G26" s="146" t="s">
        <v>2</v>
      </c>
      <c r="H26" s="167">
        <f>AVERAGE(H27,H28)</f>
        <v>0.5</v>
      </c>
      <c r="I26" s="168" t="s">
        <v>2</v>
      </c>
      <c r="J26" s="165" t="s">
        <v>2</v>
      </c>
      <c r="K26" s="168" t="s">
        <v>2</v>
      </c>
      <c r="L26" s="165" t="s">
        <v>2</v>
      </c>
      <c r="M26" s="168" t="s">
        <v>2</v>
      </c>
      <c r="N26" s="165" t="s">
        <v>2</v>
      </c>
    </row>
    <row r="27" spans="1:14" ht="66.75" customHeight="1" outlineLevel="1" x14ac:dyDescent="0.2">
      <c r="A27" s="154" t="s">
        <v>70</v>
      </c>
      <c r="B27" s="148" t="s">
        <v>23</v>
      </c>
      <c r="C27" s="149" t="s">
        <v>52</v>
      </c>
      <c r="D27" s="155">
        <v>1</v>
      </c>
      <c r="E27" s="155">
        <f>D27</f>
        <v>1</v>
      </c>
      <c r="F27" s="151">
        <f t="shared" si="0"/>
        <v>1</v>
      </c>
      <c r="G27" s="149" t="s">
        <v>3</v>
      </c>
      <c r="H27" s="169">
        <f>IF(G27="прямая",IF(F27&gt;120%,I27,IF(F27&lt;80%,M27,K27)),IF(F27&lt;80%,I27,IF(F27&gt;120%,M27,K27)))</f>
        <v>0.5</v>
      </c>
      <c r="I27" s="170">
        <v>0.25</v>
      </c>
      <c r="J27" s="149" t="str">
        <f t="shared" si="1"/>
        <v>гр.4&gt;120%</v>
      </c>
      <c r="K27" s="170">
        <v>0.5</v>
      </c>
      <c r="L27" s="149" t="s">
        <v>53</v>
      </c>
      <c r="M27" s="170">
        <v>0.75</v>
      </c>
      <c r="N27" s="149" t="str">
        <f t="shared" si="2"/>
        <v>гр.4&lt;80%</v>
      </c>
    </row>
    <row r="28" spans="1:14" ht="89.25" outlineLevel="1" x14ac:dyDescent="0.2">
      <c r="B28" s="148" t="s">
        <v>24</v>
      </c>
      <c r="C28" s="149" t="s">
        <v>48</v>
      </c>
      <c r="D28" s="155">
        <v>0</v>
      </c>
      <c r="E28" s="155">
        <f>D28</f>
        <v>0</v>
      </c>
      <c r="F28" s="151">
        <f>IF(D28=0,1,E28/D28)</f>
        <v>1</v>
      </c>
      <c r="G28" s="149" t="s">
        <v>9</v>
      </c>
      <c r="H28" s="169">
        <f>IF(G28="прямая",IF(F28&gt;120%,I28,IF(F28&lt;80%,M28,K28)),IF(F28&lt;80%,I28,IF(F28&gt;120%,M28,K28)))</f>
        <v>0.5</v>
      </c>
      <c r="I28" s="170">
        <v>0.25</v>
      </c>
      <c r="J28" s="149" t="str">
        <f t="shared" si="1"/>
        <v>гр.4&lt;80%</v>
      </c>
      <c r="K28" s="170">
        <v>0.5</v>
      </c>
      <c r="L28" s="149" t="s">
        <v>53</v>
      </c>
      <c r="M28" s="170">
        <v>0.75</v>
      </c>
      <c r="N28" s="149" t="str">
        <f t="shared" si="2"/>
        <v>гр.4&gt;120%</v>
      </c>
    </row>
    <row r="29" spans="1:14" s="138" customFormat="1" ht="38.25" x14ac:dyDescent="0.2">
      <c r="B29" s="164" t="s">
        <v>25</v>
      </c>
      <c r="C29" s="146" t="s">
        <v>2</v>
      </c>
      <c r="D29" s="146" t="s">
        <v>2</v>
      </c>
      <c r="E29" s="146" t="s">
        <v>2</v>
      </c>
      <c r="F29" s="166" t="s">
        <v>2</v>
      </c>
      <c r="G29" s="146" t="s">
        <v>2</v>
      </c>
      <c r="H29" s="167">
        <f>H30</f>
        <v>0.2</v>
      </c>
      <c r="I29" s="171" t="s">
        <v>2</v>
      </c>
      <c r="J29" s="146" t="s">
        <v>2</v>
      </c>
      <c r="K29" s="171" t="s">
        <v>2</v>
      </c>
      <c r="L29" s="146" t="s">
        <v>2</v>
      </c>
      <c r="M29" s="171" t="s">
        <v>2</v>
      </c>
      <c r="N29" s="146" t="s">
        <v>2</v>
      </c>
    </row>
    <row r="30" spans="1:14" ht="63.75" outlineLevel="1" x14ac:dyDescent="0.2">
      <c r="B30" s="148" t="s">
        <v>123</v>
      </c>
      <c r="C30" s="149" t="s">
        <v>48</v>
      </c>
      <c r="D30" s="155">
        <v>0</v>
      </c>
      <c r="E30" s="155">
        <f>D30</f>
        <v>0</v>
      </c>
      <c r="F30" s="151">
        <f>IF(D30=0,1,E30/D30)</f>
        <v>1</v>
      </c>
      <c r="G30" s="149" t="s">
        <v>9</v>
      </c>
      <c r="H30" s="169">
        <f>IF(G30="прямая",IF(F30&gt;120%,I30,IF(F30&lt;80%,M30,K30)),IF(F30&lt;80%,I30,IF(F30&gt;120%,M30,K30)))</f>
        <v>0.2</v>
      </c>
      <c r="I30" s="170">
        <v>0.1</v>
      </c>
      <c r="J30" s="149" t="str">
        <f t="shared" si="1"/>
        <v>гр.4&lt;80%</v>
      </c>
      <c r="K30" s="170">
        <v>0.2</v>
      </c>
      <c r="L30" s="149" t="s">
        <v>53</v>
      </c>
      <c r="M30" s="170">
        <v>0.3</v>
      </c>
      <c r="N30" s="149" t="str">
        <f t="shared" si="2"/>
        <v>гр.4&gt;120%</v>
      </c>
    </row>
    <row r="31" spans="1:14" s="138" customFormat="1" x14ac:dyDescent="0.2">
      <c r="B31" s="160" t="s">
        <v>26</v>
      </c>
      <c r="C31" s="161" t="s">
        <v>2</v>
      </c>
      <c r="D31" s="161" t="s">
        <v>2</v>
      </c>
      <c r="E31" s="161" t="s">
        <v>2</v>
      </c>
      <c r="F31" s="161" t="s">
        <v>2</v>
      </c>
      <c r="G31" s="161" t="s">
        <v>2</v>
      </c>
      <c r="H31" s="162">
        <f>AVERAGE(H11,H14,H20,H22,H24,H26,H29)</f>
        <v>0.58571428571428574</v>
      </c>
      <c r="I31" s="161" t="s">
        <v>2</v>
      </c>
      <c r="J31" s="161" t="s">
        <v>2</v>
      </c>
      <c r="K31" s="161" t="s">
        <v>2</v>
      </c>
      <c r="L31" s="161" t="s">
        <v>2</v>
      </c>
      <c r="M31" s="161" t="s">
        <v>2</v>
      </c>
      <c r="N31" s="161" t="s">
        <v>2</v>
      </c>
    </row>
    <row r="35" spans="2:4" ht="15" x14ac:dyDescent="0.2">
      <c r="B35" s="163" t="str">
        <f>'1.1'!L28</f>
        <v>Генеральный директор</v>
      </c>
      <c r="D35" s="120" t="str">
        <f>'4.2'!$AL$24</f>
        <v>Воронин В.Ю.</v>
      </c>
    </row>
  </sheetData>
  <mergeCells count="12">
    <mergeCell ref="I8:N8"/>
    <mergeCell ref="I10:N10"/>
    <mergeCell ref="F8:F9"/>
    <mergeCell ref="G8:G9"/>
    <mergeCell ref="B2:H2"/>
    <mergeCell ref="B5:H5"/>
    <mergeCell ref="C8:C9"/>
    <mergeCell ref="D8:E8"/>
    <mergeCell ref="H8:H9"/>
    <mergeCell ref="B8:B9"/>
    <mergeCell ref="B3:H3"/>
    <mergeCell ref="B4:H4"/>
  </mergeCells>
  <phoneticPr fontId="10" type="noConversion"/>
  <pageMargins left="0.94" right="0.19" top="1" bottom="1" header="0.5" footer="0.5"/>
  <pageSetup paperSize="9" scale="4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C38"/>
  <sheetViews>
    <sheetView view="pageBreakPreview" topLeftCell="B1" zoomScale="75" workbookViewId="0">
      <selection activeCell="B1" sqref="A1:XFD1048576"/>
    </sheetView>
  </sheetViews>
  <sheetFormatPr defaultRowHeight="12.75" outlineLevelRow="1" x14ac:dyDescent="0.2"/>
  <cols>
    <col min="1" max="1" width="0" style="120" hidden="1" customWidth="1"/>
    <col min="2" max="2" width="54" style="120" customWidth="1"/>
    <col min="3" max="3" width="15" style="120" customWidth="1"/>
    <col min="4" max="4" width="13.5" style="120" customWidth="1"/>
    <col min="5" max="5" width="14.75" style="120" customWidth="1"/>
    <col min="6" max="6" width="12.75" style="120" customWidth="1"/>
    <col min="7" max="8" width="13.875" style="120" customWidth="1"/>
    <col min="9" max="9" width="11.625" style="120" hidden="1" customWidth="1"/>
    <col min="10" max="10" width="15.75" style="120" hidden="1" customWidth="1"/>
    <col min="11" max="11" width="11.625" style="120" hidden="1" customWidth="1"/>
    <col min="12" max="12" width="18.75" style="120" hidden="1" customWidth="1"/>
    <col min="13" max="14" width="11.625" style="120" hidden="1" customWidth="1"/>
    <col min="15" max="16" width="0" style="120" hidden="1" customWidth="1"/>
    <col min="17" max="16384" width="9" style="120"/>
  </cols>
  <sheetData>
    <row r="1" spans="1:107" s="126" customFormat="1" ht="15" x14ac:dyDescent="0.25">
      <c r="DC1" s="172" t="s">
        <v>82</v>
      </c>
    </row>
    <row r="2" spans="1:107" s="126" customFormat="1" ht="12" customHeight="1" x14ac:dyDescent="0.25"/>
    <row r="3" spans="1:107" s="126" customFormat="1" ht="18.75" x14ac:dyDescent="0.3">
      <c r="A3" s="134"/>
      <c r="B3" s="428" t="s">
        <v>301</v>
      </c>
      <c r="C3" s="428"/>
      <c r="D3" s="428"/>
      <c r="E3" s="428"/>
      <c r="F3" s="428"/>
      <c r="G3" s="428"/>
      <c r="H3" s="428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</row>
    <row r="4" spans="1:107" s="126" customFormat="1" ht="18.75" x14ac:dyDescent="0.3">
      <c r="A4" s="134"/>
      <c r="B4" s="428" t="s">
        <v>195</v>
      </c>
      <c r="C4" s="428"/>
      <c r="D4" s="428"/>
      <c r="E4" s="428"/>
      <c r="F4" s="428"/>
      <c r="G4" s="428"/>
      <c r="H4" s="428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</row>
    <row r="5" spans="1:107" s="173" customFormat="1" ht="14.25" customHeight="1" x14ac:dyDescent="0.25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</row>
    <row r="6" spans="1:107" s="173" customFormat="1" ht="21" customHeight="1" x14ac:dyDescent="0.25">
      <c r="A6" s="174"/>
      <c r="B6" s="440" t="str">
        <f>'1.1'!A10</f>
        <v xml:space="preserve">ООО "Энергоресурс" </v>
      </c>
      <c r="C6" s="440"/>
      <c r="D6" s="440"/>
      <c r="E6" s="440"/>
      <c r="F6" s="440"/>
      <c r="G6" s="440"/>
      <c r="H6" s="440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</row>
    <row r="7" spans="1:107" s="136" customFormat="1" ht="16.5" customHeight="1" x14ac:dyDescent="0.25">
      <c r="B7" s="439" t="s">
        <v>111</v>
      </c>
      <c r="C7" s="439"/>
      <c r="D7" s="439"/>
      <c r="E7" s="439"/>
      <c r="F7" s="439"/>
      <c r="G7" s="439"/>
      <c r="H7" s="439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75"/>
    </row>
    <row r="8" spans="1:107" s="176" customFormat="1" ht="13.5" customHeight="1" x14ac:dyDescent="0.2"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439"/>
      <c r="AN8" s="439"/>
      <c r="AO8" s="439"/>
      <c r="AP8" s="439"/>
      <c r="AQ8" s="439"/>
      <c r="AR8" s="439"/>
      <c r="AS8" s="439"/>
      <c r="AT8" s="439"/>
      <c r="AU8" s="439"/>
      <c r="AV8" s="439"/>
      <c r="AW8" s="439"/>
      <c r="AX8" s="439"/>
      <c r="AY8" s="439"/>
      <c r="AZ8" s="439"/>
      <c r="BA8" s="439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  <c r="BP8" s="439"/>
      <c r="BQ8" s="439"/>
      <c r="BR8" s="439"/>
      <c r="BS8" s="439"/>
      <c r="BT8" s="439"/>
      <c r="BU8" s="439"/>
      <c r="BV8" s="439"/>
      <c r="BW8" s="439"/>
      <c r="BX8" s="439"/>
      <c r="BY8" s="439"/>
      <c r="BZ8" s="439"/>
      <c r="CA8" s="439"/>
      <c r="CB8" s="439"/>
      <c r="CC8" s="439"/>
      <c r="CD8" s="439"/>
      <c r="CE8" s="439"/>
      <c r="CF8" s="439"/>
      <c r="CG8" s="439"/>
      <c r="CH8" s="439"/>
      <c r="CI8" s="439"/>
      <c r="CJ8" s="439"/>
      <c r="CK8" s="439"/>
      <c r="CL8" s="439"/>
      <c r="CM8" s="439"/>
      <c r="CN8" s="439"/>
      <c r="CO8" s="439"/>
      <c r="CP8" s="439"/>
      <c r="CQ8" s="439"/>
      <c r="CR8" s="439"/>
      <c r="CS8" s="439"/>
      <c r="CT8" s="177"/>
    </row>
    <row r="10" spans="1:107" ht="22.5" customHeight="1" x14ac:dyDescent="0.2">
      <c r="B10" s="437" t="s">
        <v>40</v>
      </c>
      <c r="C10" s="438"/>
      <c r="D10" s="438"/>
      <c r="E10" s="438"/>
      <c r="F10" s="438"/>
      <c r="G10" s="143"/>
      <c r="H10" s="143"/>
      <c r="I10" s="178" t="s">
        <v>2</v>
      </c>
      <c r="J10" s="178" t="s">
        <v>2</v>
      </c>
      <c r="K10" s="178" t="s">
        <v>2</v>
      </c>
      <c r="L10" s="178" t="s">
        <v>2</v>
      </c>
      <c r="M10" s="178" t="s">
        <v>2</v>
      </c>
      <c r="N10" s="179" t="s">
        <v>2</v>
      </c>
    </row>
    <row r="11" spans="1:107" s="138" customFormat="1" ht="33" customHeight="1" x14ac:dyDescent="0.2">
      <c r="B11" s="435" t="s">
        <v>56</v>
      </c>
      <c r="C11" s="430" t="s">
        <v>55</v>
      </c>
      <c r="D11" s="435" t="s">
        <v>0</v>
      </c>
      <c r="E11" s="435"/>
      <c r="F11" s="435" t="s">
        <v>194</v>
      </c>
      <c r="G11" s="435" t="s">
        <v>1</v>
      </c>
      <c r="H11" s="430" t="s">
        <v>193</v>
      </c>
      <c r="I11" s="435" t="s">
        <v>54</v>
      </c>
      <c r="J11" s="435"/>
      <c r="K11" s="435"/>
      <c r="L11" s="435"/>
      <c r="M11" s="435"/>
      <c r="N11" s="435"/>
    </row>
    <row r="12" spans="1:107" s="138" customFormat="1" ht="25.5" x14ac:dyDescent="0.2">
      <c r="B12" s="435"/>
      <c r="C12" s="431"/>
      <c r="D12" s="139" t="s">
        <v>41</v>
      </c>
      <c r="E12" s="139" t="s">
        <v>42</v>
      </c>
      <c r="F12" s="435"/>
      <c r="G12" s="435"/>
      <c r="H12" s="431"/>
      <c r="I12" s="139" t="s">
        <v>43</v>
      </c>
      <c r="J12" s="139" t="s">
        <v>46</v>
      </c>
      <c r="K12" s="139" t="s">
        <v>44</v>
      </c>
      <c r="L12" s="139" t="s">
        <v>46</v>
      </c>
      <c r="M12" s="139" t="s">
        <v>45</v>
      </c>
      <c r="N12" s="139" t="s">
        <v>46</v>
      </c>
    </row>
    <row r="13" spans="1:107" x14ac:dyDescent="0.2">
      <c r="B13" s="140">
        <v>1</v>
      </c>
      <c r="C13" s="140"/>
      <c r="D13" s="140">
        <v>2</v>
      </c>
      <c r="E13" s="140">
        <v>3</v>
      </c>
      <c r="F13" s="140">
        <v>4</v>
      </c>
      <c r="G13" s="140">
        <v>5</v>
      </c>
      <c r="H13" s="140">
        <v>6</v>
      </c>
      <c r="I13" s="429">
        <v>7</v>
      </c>
      <c r="J13" s="429"/>
      <c r="K13" s="429"/>
      <c r="L13" s="429"/>
      <c r="M13" s="429"/>
      <c r="N13" s="429"/>
    </row>
    <row r="14" spans="1:107" s="138" customFormat="1" ht="51" x14ac:dyDescent="0.2">
      <c r="B14" s="164" t="s">
        <v>124</v>
      </c>
      <c r="C14" s="165" t="s">
        <v>52</v>
      </c>
      <c r="D14" s="156">
        <v>0</v>
      </c>
      <c r="E14" s="156">
        <f>D14</f>
        <v>0</v>
      </c>
      <c r="F14" s="157">
        <f>IF(D14=0,1,E14/D14)</f>
        <v>1</v>
      </c>
      <c r="G14" s="165" t="s">
        <v>3</v>
      </c>
      <c r="H14" s="147">
        <f>IF(G14="прямая",IF(F14&gt;120%,I14,IF(F14&lt;80%,M14,K14)),IF(F14&lt;80%,I14,IF(F14&gt;120%,M14,K14)))</f>
        <v>2</v>
      </c>
      <c r="I14" s="165">
        <v>1</v>
      </c>
      <c r="J14" s="165" t="str">
        <f t="shared" ref="J14:J32" si="0">IF($G14="прямая","гр.4&gt;120%",IF($G14="обратная","гр.4&lt;80%","???"))</f>
        <v>гр.4&gt;120%</v>
      </c>
      <c r="K14" s="165">
        <v>2</v>
      </c>
      <c r="L14" s="165" t="s">
        <v>53</v>
      </c>
      <c r="M14" s="165">
        <v>3</v>
      </c>
      <c r="N14" s="165" t="str">
        <f t="shared" ref="N14:N32" si="1">IF($G14="прямая","гр.4&lt;80%",IF($G14="обратная","гр.4&gt;120%","???"))</f>
        <v>гр.4&lt;80%</v>
      </c>
    </row>
    <row r="15" spans="1:107" s="138" customFormat="1" ht="25.5" x14ac:dyDescent="0.2">
      <c r="B15" s="164" t="s">
        <v>27</v>
      </c>
      <c r="C15" s="146" t="s">
        <v>2</v>
      </c>
      <c r="D15" s="146" t="s">
        <v>2</v>
      </c>
      <c r="E15" s="146" t="s">
        <v>2</v>
      </c>
      <c r="F15" s="166" t="s">
        <v>2</v>
      </c>
      <c r="G15" s="146" t="s">
        <v>2</v>
      </c>
      <c r="H15" s="147">
        <f>AVERAGE(H16:H21)</f>
        <v>2</v>
      </c>
      <c r="I15" s="146" t="s">
        <v>2</v>
      </c>
      <c r="J15" s="146" t="s">
        <v>2</v>
      </c>
      <c r="K15" s="146" t="s">
        <v>2</v>
      </c>
      <c r="L15" s="146" t="s">
        <v>2</v>
      </c>
      <c r="M15" s="146" t="s">
        <v>2</v>
      </c>
      <c r="N15" s="146" t="s">
        <v>2</v>
      </c>
    </row>
    <row r="16" spans="1:107" ht="89.25" outlineLevel="1" x14ac:dyDescent="0.2">
      <c r="A16" s="154" t="s">
        <v>69</v>
      </c>
      <c r="B16" s="148" t="s">
        <v>28</v>
      </c>
      <c r="C16" s="149" t="s">
        <v>15</v>
      </c>
      <c r="D16" s="180">
        <v>1</v>
      </c>
      <c r="E16" s="180">
        <f t="shared" ref="E16:E21" si="2">D16</f>
        <v>1</v>
      </c>
      <c r="F16" s="151">
        <f t="shared" ref="F16:F23" si="3">IF(D16=0,0,E16/D16)</f>
        <v>1</v>
      </c>
      <c r="G16" s="149" t="s">
        <v>9</v>
      </c>
      <c r="H16" s="152">
        <f t="shared" ref="H16:H21" si="4">IF(G16="прямая",IF(F16&gt;120%,I16,IF(F16&lt;80%,M16,K16)),IF(F16&lt;80%,I16,IF(F16&gt;120%,M16,K16)))</f>
        <v>2</v>
      </c>
      <c r="I16" s="149">
        <v>1</v>
      </c>
      <c r="J16" s="149" t="str">
        <f t="shared" si="0"/>
        <v>гр.4&lt;80%</v>
      </c>
      <c r="K16" s="149">
        <v>2</v>
      </c>
      <c r="L16" s="149" t="s">
        <v>53</v>
      </c>
      <c r="M16" s="149">
        <v>3</v>
      </c>
      <c r="N16" s="149" t="str">
        <f t="shared" si="1"/>
        <v>гр.4&gt;120%</v>
      </c>
    </row>
    <row r="17" spans="1:14" ht="89.25" outlineLevel="1" x14ac:dyDescent="0.2">
      <c r="A17" s="154" t="s">
        <v>69</v>
      </c>
      <c r="B17" s="148" t="s">
        <v>29</v>
      </c>
      <c r="C17" s="149" t="s">
        <v>15</v>
      </c>
      <c r="D17" s="180">
        <v>1</v>
      </c>
      <c r="E17" s="180">
        <f t="shared" si="2"/>
        <v>1</v>
      </c>
      <c r="F17" s="151">
        <f t="shared" si="3"/>
        <v>1</v>
      </c>
      <c r="G17" s="149" t="s">
        <v>3</v>
      </c>
      <c r="H17" s="152">
        <f t="shared" si="4"/>
        <v>2</v>
      </c>
      <c r="I17" s="149">
        <v>1</v>
      </c>
      <c r="J17" s="149" t="str">
        <f t="shared" si="0"/>
        <v>гр.4&gt;120%</v>
      </c>
      <c r="K17" s="149">
        <v>2</v>
      </c>
      <c r="L17" s="149" t="s">
        <v>53</v>
      </c>
      <c r="M17" s="149">
        <v>3</v>
      </c>
      <c r="N17" s="149" t="str">
        <f t="shared" si="1"/>
        <v>гр.4&lt;80%</v>
      </c>
    </row>
    <row r="18" spans="1:14" ht="131.25" customHeight="1" outlineLevel="1" x14ac:dyDescent="0.2">
      <c r="A18" s="154" t="s">
        <v>69</v>
      </c>
      <c r="B18" s="148" t="s">
        <v>30</v>
      </c>
      <c r="C18" s="149" t="s">
        <v>15</v>
      </c>
      <c r="D18" s="180">
        <v>1</v>
      </c>
      <c r="E18" s="180">
        <f t="shared" si="2"/>
        <v>1</v>
      </c>
      <c r="F18" s="151">
        <f t="shared" si="3"/>
        <v>1</v>
      </c>
      <c r="G18" s="149" t="s">
        <v>9</v>
      </c>
      <c r="H18" s="152">
        <f t="shared" si="4"/>
        <v>2</v>
      </c>
      <c r="I18" s="149">
        <v>1</v>
      </c>
      <c r="J18" s="149" t="str">
        <f t="shared" si="0"/>
        <v>гр.4&lt;80%</v>
      </c>
      <c r="K18" s="149">
        <v>2</v>
      </c>
      <c r="L18" s="149" t="s">
        <v>53</v>
      </c>
      <c r="M18" s="149">
        <v>3</v>
      </c>
      <c r="N18" s="149" t="str">
        <f t="shared" si="1"/>
        <v>гр.4&gt;120%</v>
      </c>
    </row>
    <row r="19" spans="1:14" ht="89.25" outlineLevel="1" x14ac:dyDescent="0.2">
      <c r="A19" s="154" t="s">
        <v>69</v>
      </c>
      <c r="B19" s="148" t="s">
        <v>31</v>
      </c>
      <c r="C19" s="149" t="s">
        <v>15</v>
      </c>
      <c r="D19" s="180">
        <v>1</v>
      </c>
      <c r="E19" s="180">
        <f t="shared" si="2"/>
        <v>1</v>
      </c>
      <c r="F19" s="151">
        <f t="shared" si="3"/>
        <v>1</v>
      </c>
      <c r="G19" s="149" t="s">
        <v>9</v>
      </c>
      <c r="H19" s="152">
        <f t="shared" si="4"/>
        <v>2</v>
      </c>
      <c r="I19" s="149">
        <v>1</v>
      </c>
      <c r="J19" s="149" t="str">
        <f t="shared" si="0"/>
        <v>гр.4&lt;80%</v>
      </c>
      <c r="K19" s="149">
        <v>2</v>
      </c>
      <c r="L19" s="149" t="s">
        <v>53</v>
      </c>
      <c r="M19" s="149">
        <v>3</v>
      </c>
      <c r="N19" s="149" t="str">
        <f t="shared" si="1"/>
        <v>гр.4&gt;120%</v>
      </c>
    </row>
    <row r="20" spans="1:14" ht="89.25" outlineLevel="1" x14ac:dyDescent="0.2">
      <c r="A20" s="154" t="s">
        <v>69</v>
      </c>
      <c r="B20" s="148" t="s">
        <v>32</v>
      </c>
      <c r="C20" s="149" t="s">
        <v>15</v>
      </c>
      <c r="D20" s="180">
        <v>1</v>
      </c>
      <c r="E20" s="180">
        <f t="shared" si="2"/>
        <v>1</v>
      </c>
      <c r="F20" s="151">
        <f t="shared" si="3"/>
        <v>1</v>
      </c>
      <c r="G20" s="149" t="s">
        <v>3</v>
      </c>
      <c r="H20" s="152">
        <f t="shared" si="4"/>
        <v>2</v>
      </c>
      <c r="I20" s="149">
        <v>1</v>
      </c>
      <c r="J20" s="149" t="str">
        <f t="shared" si="0"/>
        <v>гр.4&gt;120%</v>
      </c>
      <c r="K20" s="149">
        <v>2</v>
      </c>
      <c r="L20" s="149" t="s">
        <v>53</v>
      </c>
      <c r="M20" s="149">
        <v>3</v>
      </c>
      <c r="N20" s="149" t="str">
        <f t="shared" si="1"/>
        <v>гр.4&lt;80%</v>
      </c>
    </row>
    <row r="21" spans="1:14" ht="38.25" outlineLevel="1" x14ac:dyDescent="0.2">
      <c r="B21" s="148" t="s">
        <v>125</v>
      </c>
      <c r="C21" s="149" t="s">
        <v>48</v>
      </c>
      <c r="D21" s="155">
        <v>1</v>
      </c>
      <c r="E21" s="155">
        <f t="shared" si="2"/>
        <v>1</v>
      </c>
      <c r="F21" s="151">
        <f t="shared" si="3"/>
        <v>1</v>
      </c>
      <c r="G21" s="149" t="s">
        <v>3</v>
      </c>
      <c r="H21" s="152">
        <f t="shared" si="4"/>
        <v>2</v>
      </c>
      <c r="I21" s="149">
        <v>1</v>
      </c>
      <c r="J21" s="149" t="str">
        <f t="shared" si="0"/>
        <v>гр.4&gt;120%</v>
      </c>
      <c r="K21" s="149">
        <v>2</v>
      </c>
      <c r="L21" s="149" t="s">
        <v>53</v>
      </c>
      <c r="M21" s="149">
        <v>3</v>
      </c>
      <c r="N21" s="149" t="str">
        <f t="shared" si="1"/>
        <v>гр.4&lt;80%</v>
      </c>
    </row>
    <row r="22" spans="1:14" s="138" customFormat="1" ht="25.5" x14ac:dyDescent="0.2">
      <c r="B22" s="164" t="s">
        <v>33</v>
      </c>
      <c r="C22" s="146" t="s">
        <v>2</v>
      </c>
      <c r="D22" s="146" t="s">
        <v>2</v>
      </c>
      <c r="E22" s="146" t="s">
        <v>2</v>
      </c>
      <c r="F22" s="166" t="s">
        <v>2</v>
      </c>
      <c r="G22" s="146" t="s">
        <v>2</v>
      </c>
      <c r="H22" s="147">
        <f>AVERAGE(H23:H24)</f>
        <v>2</v>
      </c>
      <c r="I22" s="146" t="s">
        <v>2</v>
      </c>
      <c r="J22" s="146" t="s">
        <v>2</v>
      </c>
      <c r="K22" s="146" t="s">
        <v>2</v>
      </c>
      <c r="L22" s="146" t="s">
        <v>2</v>
      </c>
      <c r="M22" s="146" t="s">
        <v>2</v>
      </c>
      <c r="N22" s="146" t="s">
        <v>2</v>
      </c>
    </row>
    <row r="23" spans="1:14" ht="114.75" outlineLevel="1" x14ac:dyDescent="0.2">
      <c r="A23" s="154" t="s">
        <v>71</v>
      </c>
      <c r="B23" s="148" t="s">
        <v>61</v>
      </c>
      <c r="C23" s="149" t="s">
        <v>59</v>
      </c>
      <c r="D23" s="155">
        <v>3</v>
      </c>
      <c r="E23" s="155">
        <f>D23</f>
        <v>3</v>
      </c>
      <c r="F23" s="151">
        <f t="shared" si="3"/>
        <v>1</v>
      </c>
      <c r="G23" s="149" t="s">
        <v>9</v>
      </c>
      <c r="H23" s="152">
        <f>IF(G23="прямая",IF(F23&gt;120%,I23,IF(F23&lt;80%,M23,K23)),IF(F23&lt;80%,I23,IF(F23&gt;120%,M23,K23)))</f>
        <v>2</v>
      </c>
      <c r="I23" s="149">
        <v>1</v>
      </c>
      <c r="J23" s="149" t="str">
        <f t="shared" si="0"/>
        <v>гр.4&lt;80%</v>
      </c>
      <c r="K23" s="149">
        <v>2</v>
      </c>
      <c r="L23" s="149" t="s">
        <v>53</v>
      </c>
      <c r="M23" s="149">
        <v>3</v>
      </c>
      <c r="N23" s="149" t="str">
        <f t="shared" si="1"/>
        <v>гр.4&gt;120%</v>
      </c>
    </row>
    <row r="24" spans="1:14" ht="38.25" outlineLevel="1" x14ac:dyDescent="0.2">
      <c r="B24" s="148" t="s">
        <v>34</v>
      </c>
      <c r="C24" s="149" t="s">
        <v>2</v>
      </c>
      <c r="D24" s="149" t="s">
        <v>2</v>
      </c>
      <c r="E24" s="149" t="s">
        <v>2</v>
      </c>
      <c r="F24" s="149" t="s">
        <v>2</v>
      </c>
      <c r="G24" s="149" t="s">
        <v>2</v>
      </c>
      <c r="H24" s="152">
        <f>AVERAGE(H25:H27)</f>
        <v>2</v>
      </c>
      <c r="I24" s="149" t="s">
        <v>2</v>
      </c>
      <c r="J24" s="149" t="s">
        <v>2</v>
      </c>
      <c r="K24" s="149" t="s">
        <v>2</v>
      </c>
      <c r="L24" s="149" t="s">
        <v>2</v>
      </c>
      <c r="M24" s="149" t="s">
        <v>2</v>
      </c>
      <c r="N24" s="149" t="s">
        <v>2</v>
      </c>
    </row>
    <row r="25" spans="1:14" outlineLevel="1" x14ac:dyDescent="0.2">
      <c r="B25" s="148" t="s">
        <v>126</v>
      </c>
      <c r="C25" s="149" t="s">
        <v>62</v>
      </c>
      <c r="D25" s="155">
        <v>0</v>
      </c>
      <c r="E25" s="155">
        <f>D25</f>
        <v>0</v>
      </c>
      <c r="F25" s="151">
        <f>IF(D25=0,1,E25/D25)</f>
        <v>1</v>
      </c>
      <c r="G25" s="149" t="s">
        <v>3</v>
      </c>
      <c r="H25" s="152">
        <f>IF(G25="прямая",IF(F25&gt;120%,I25,IF(F25&lt;80%,M25,K25)),IF(F25&lt;80%,I25,IF(F25&gt;120%,M25,K25)))</f>
        <v>2</v>
      </c>
      <c r="I25" s="149">
        <v>1</v>
      </c>
      <c r="J25" s="149" t="str">
        <f t="shared" si="0"/>
        <v>гр.4&gt;120%</v>
      </c>
      <c r="K25" s="149">
        <v>2</v>
      </c>
      <c r="L25" s="149" t="s">
        <v>53</v>
      </c>
      <c r="M25" s="149">
        <v>3</v>
      </c>
      <c r="N25" s="149" t="str">
        <f t="shared" si="1"/>
        <v>гр.4&lt;80%</v>
      </c>
    </row>
    <row r="26" spans="1:14" ht="25.5" outlineLevel="1" x14ac:dyDescent="0.2">
      <c r="B26" s="148" t="s">
        <v>127</v>
      </c>
      <c r="C26" s="149" t="s">
        <v>62</v>
      </c>
      <c r="D26" s="155">
        <v>0</v>
      </c>
      <c r="E26" s="155">
        <f>D26</f>
        <v>0</v>
      </c>
      <c r="F26" s="151">
        <f>IF(D26=0,1,E26/D26)</f>
        <v>1</v>
      </c>
      <c r="G26" s="149" t="s">
        <v>3</v>
      </c>
      <c r="H26" s="152">
        <f>IF(G26="прямая",IF(F26&gt;120%,I26,IF(F26&lt;80%,M26,K26)),IF(F26&lt;80%,I26,IF(F26&gt;120%,M26,K26)))</f>
        <v>2</v>
      </c>
      <c r="I26" s="149">
        <v>1</v>
      </c>
      <c r="J26" s="149" t="str">
        <f t="shared" si="0"/>
        <v>гр.4&gt;120%</v>
      </c>
      <c r="K26" s="149">
        <v>2</v>
      </c>
      <c r="L26" s="149" t="s">
        <v>53</v>
      </c>
      <c r="M26" s="149">
        <v>3</v>
      </c>
      <c r="N26" s="149" t="str">
        <f t="shared" si="1"/>
        <v>гр.4&lt;80%</v>
      </c>
    </row>
    <row r="27" spans="1:14" ht="30" customHeight="1" outlineLevel="1" x14ac:dyDescent="0.2">
      <c r="B27" s="181" t="s">
        <v>196</v>
      </c>
      <c r="C27" s="149" t="s">
        <v>62</v>
      </c>
      <c r="D27" s="155">
        <v>0</v>
      </c>
      <c r="E27" s="155">
        <f>D27</f>
        <v>0</v>
      </c>
      <c r="F27" s="151">
        <f>IF(D27=0,1,E27/D27)</f>
        <v>1</v>
      </c>
      <c r="G27" s="149" t="s">
        <v>3</v>
      </c>
      <c r="H27" s="152">
        <f>IF(G27="прямая",IF(F27&gt;120%,I27,IF(F27&lt;80%,M27,K27)),IF(F27&lt;80%,I27,IF(F27&gt;120%,M27,K27)))</f>
        <v>2</v>
      </c>
      <c r="I27" s="149">
        <v>1</v>
      </c>
      <c r="J27" s="149" t="str">
        <f t="shared" si="0"/>
        <v>гр.4&gt;120%</v>
      </c>
      <c r="K27" s="149">
        <v>2</v>
      </c>
      <c r="L27" s="149" t="s">
        <v>53</v>
      </c>
      <c r="M27" s="149">
        <v>3</v>
      </c>
      <c r="N27" s="149" t="str">
        <f t="shared" si="1"/>
        <v>гр.4&lt;80%</v>
      </c>
    </row>
    <row r="28" spans="1:14" s="138" customFormat="1" ht="25.5" x14ac:dyDescent="0.2">
      <c r="B28" s="164" t="s">
        <v>35</v>
      </c>
      <c r="C28" s="146" t="s">
        <v>2</v>
      </c>
      <c r="D28" s="146" t="s">
        <v>2</v>
      </c>
      <c r="E28" s="146" t="s">
        <v>2</v>
      </c>
      <c r="F28" s="166" t="s">
        <v>2</v>
      </c>
      <c r="G28" s="146" t="s">
        <v>2</v>
      </c>
      <c r="H28" s="147">
        <f>H29</f>
        <v>2</v>
      </c>
      <c r="I28" s="146" t="s">
        <v>2</v>
      </c>
      <c r="J28" s="146" t="s">
        <v>2</v>
      </c>
      <c r="K28" s="146" t="s">
        <v>2</v>
      </c>
      <c r="L28" s="146" t="s">
        <v>2</v>
      </c>
      <c r="M28" s="146" t="s">
        <v>2</v>
      </c>
      <c r="N28" s="146" t="s">
        <v>2</v>
      </c>
    </row>
    <row r="29" spans="1:14" ht="51" outlineLevel="1" x14ac:dyDescent="0.2">
      <c r="B29" s="148" t="s">
        <v>36</v>
      </c>
      <c r="C29" s="149" t="s">
        <v>62</v>
      </c>
      <c r="D29" s="155">
        <v>0</v>
      </c>
      <c r="E29" s="155">
        <f>D29</f>
        <v>0</v>
      </c>
      <c r="F29" s="151">
        <f>IF(D29=0,1,E29/D29)</f>
        <v>1</v>
      </c>
      <c r="G29" s="149" t="s">
        <v>9</v>
      </c>
      <c r="H29" s="152">
        <f>IF(G29="прямая",IF(F29&gt;120%,I29,IF(F29&lt;80%,M29,K29)),IF(F29&lt;80%,I29,IF(F29&gt;120%,M29,K29)))</f>
        <v>2</v>
      </c>
      <c r="I29" s="149">
        <v>1</v>
      </c>
      <c r="J29" s="149" t="str">
        <f t="shared" si="0"/>
        <v>гр.4&lt;80%</v>
      </c>
      <c r="K29" s="149">
        <v>2</v>
      </c>
      <c r="L29" s="149" t="s">
        <v>53</v>
      </c>
      <c r="M29" s="149">
        <v>3</v>
      </c>
      <c r="N29" s="149" t="str">
        <f t="shared" si="1"/>
        <v>гр.4&gt;120%</v>
      </c>
    </row>
    <row r="30" spans="1:14" s="138" customFormat="1" ht="51" x14ac:dyDescent="0.2">
      <c r="B30" s="164" t="s">
        <v>37</v>
      </c>
      <c r="C30" s="146" t="s">
        <v>2</v>
      </c>
      <c r="D30" s="146" t="s">
        <v>2</v>
      </c>
      <c r="E30" s="146" t="s">
        <v>2</v>
      </c>
      <c r="F30" s="166" t="s">
        <v>2</v>
      </c>
      <c r="G30" s="146" t="s">
        <v>2</v>
      </c>
      <c r="H30" s="147">
        <f>AVERAGE(H31:H32)</f>
        <v>2</v>
      </c>
      <c r="I30" s="146" t="s">
        <v>2</v>
      </c>
      <c r="J30" s="146" t="s">
        <v>2</v>
      </c>
      <c r="K30" s="146" t="s">
        <v>2</v>
      </c>
      <c r="L30" s="146" t="s">
        <v>2</v>
      </c>
      <c r="M30" s="146" t="s">
        <v>2</v>
      </c>
      <c r="N30" s="146" t="s">
        <v>2</v>
      </c>
    </row>
    <row r="31" spans="1:14" ht="38.25" outlineLevel="1" x14ac:dyDescent="0.2">
      <c r="A31" s="154" t="s">
        <v>72</v>
      </c>
      <c r="B31" s="148" t="s">
        <v>64</v>
      </c>
      <c r="C31" s="149" t="s">
        <v>63</v>
      </c>
      <c r="D31" s="155">
        <v>0</v>
      </c>
      <c r="E31" s="155">
        <f>D31</f>
        <v>0</v>
      </c>
      <c r="F31" s="151">
        <f>IF(D31=0,1,E31/D31)</f>
        <v>1</v>
      </c>
      <c r="G31" s="149" t="s">
        <v>9</v>
      </c>
      <c r="H31" s="152">
        <f>IF(G31="прямая",IF(F31&gt;120%,I31,IF(F31&lt;80%,M31,K31)),IF(F31&lt;80%,I31,IF(F31&gt;120%,M31,K31)))</f>
        <v>2</v>
      </c>
      <c r="I31" s="149">
        <v>1</v>
      </c>
      <c r="J31" s="149" t="str">
        <f t="shared" si="0"/>
        <v>гр.4&lt;80%</v>
      </c>
      <c r="K31" s="149">
        <v>2</v>
      </c>
      <c r="L31" s="149" t="s">
        <v>53</v>
      </c>
      <c r="M31" s="149">
        <v>3</v>
      </c>
      <c r="N31" s="149" t="str">
        <f t="shared" si="1"/>
        <v>гр.4&gt;120%</v>
      </c>
    </row>
    <row r="32" spans="1:14" ht="76.5" outlineLevel="1" x14ac:dyDescent="0.2">
      <c r="A32" s="120" t="s">
        <v>73</v>
      </c>
      <c r="B32" s="148" t="s">
        <v>65</v>
      </c>
      <c r="C32" s="149" t="s">
        <v>15</v>
      </c>
      <c r="D32" s="155">
        <v>0</v>
      </c>
      <c r="E32" s="155">
        <f>D32</f>
        <v>0</v>
      </c>
      <c r="F32" s="151">
        <f>IF(D32=0,1,E32/D32)</f>
        <v>1</v>
      </c>
      <c r="G32" s="149" t="s">
        <v>3</v>
      </c>
      <c r="H32" s="152">
        <f>IF(G32="прямая",IF(F32&gt;120%,I32,IF(F32&lt;80%,M32,K32)),IF(F32&lt;80%,I32,IF(F32&gt;120%,M32,K32)))</f>
        <v>2</v>
      </c>
      <c r="I32" s="149">
        <v>1</v>
      </c>
      <c r="J32" s="149" t="str">
        <f t="shared" si="0"/>
        <v>гр.4&gt;120%</v>
      </c>
      <c r="K32" s="149">
        <v>2</v>
      </c>
      <c r="L32" s="149" t="s">
        <v>53</v>
      </c>
      <c r="M32" s="149">
        <v>3</v>
      </c>
      <c r="N32" s="149" t="str">
        <f t="shared" si="1"/>
        <v>гр.4&lt;80%</v>
      </c>
    </row>
    <row r="33" spans="2:14" s="138" customFormat="1" ht="25.5" x14ac:dyDescent="0.2">
      <c r="B33" s="160" t="s">
        <v>38</v>
      </c>
      <c r="C33" s="161" t="s">
        <v>2</v>
      </c>
      <c r="D33" s="161" t="s">
        <v>2</v>
      </c>
      <c r="E33" s="161" t="s">
        <v>2</v>
      </c>
      <c r="F33" s="161" t="s">
        <v>2</v>
      </c>
      <c r="G33" s="161" t="s">
        <v>2</v>
      </c>
      <c r="H33" s="162">
        <f>AVERAGE(H14,H15,H22,H28,H30)</f>
        <v>2</v>
      </c>
      <c r="I33" s="161" t="s">
        <v>2</v>
      </c>
      <c r="J33" s="161" t="s">
        <v>2</v>
      </c>
      <c r="K33" s="161" t="s">
        <v>2</v>
      </c>
      <c r="L33" s="161" t="s">
        <v>2</v>
      </c>
      <c r="M33" s="161" t="s">
        <v>2</v>
      </c>
      <c r="N33" s="161" t="s">
        <v>2</v>
      </c>
    </row>
    <row r="34" spans="2:14" ht="15" x14ac:dyDescent="0.2">
      <c r="B34" s="141" t="s">
        <v>66</v>
      </c>
      <c r="C34" s="143"/>
      <c r="D34" s="143"/>
      <c r="E34" s="143"/>
      <c r="F34" s="143"/>
      <c r="G34" s="143"/>
      <c r="H34" s="178">
        <f>(0.1*'6.1'!H29)+(0.7*'6.2'!H31)+(0.2*'6.3'!H33)</f>
        <v>1.01</v>
      </c>
      <c r="I34" s="178"/>
      <c r="J34" s="178"/>
      <c r="K34" s="178"/>
      <c r="L34" s="178"/>
      <c r="M34" s="178"/>
      <c r="N34" s="179"/>
    </row>
    <row r="38" spans="2:14" ht="15" x14ac:dyDescent="0.2">
      <c r="B38" s="163" t="str">
        <f>'1.1'!L28</f>
        <v>Генеральный директор</v>
      </c>
      <c r="D38" s="120" t="str">
        <f>'4.2'!$AL$24</f>
        <v>Воронин В.Ю.</v>
      </c>
    </row>
  </sheetData>
  <mergeCells count="14">
    <mergeCell ref="I13:N13"/>
    <mergeCell ref="B10:F10"/>
    <mergeCell ref="J8:CS8"/>
    <mergeCell ref="I11:N11"/>
    <mergeCell ref="B3:H3"/>
    <mergeCell ref="G11:G12"/>
    <mergeCell ref="H11:H12"/>
    <mergeCell ref="B11:B12"/>
    <mergeCell ref="C11:C12"/>
    <mergeCell ref="D11:E11"/>
    <mergeCell ref="F11:F12"/>
    <mergeCell ref="B7:H7"/>
    <mergeCell ref="B6:H6"/>
    <mergeCell ref="B4:H4"/>
  </mergeCells>
  <phoneticPr fontId="10" type="noConversion"/>
  <pageMargins left="0.93" right="0.19" top="1" bottom="1" header="0.5" footer="0.5"/>
  <pageSetup paperSize="9" scale="4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DD63"/>
  <sheetViews>
    <sheetView view="pageBreakPreview" topLeftCell="A37" workbookViewId="0">
      <selection activeCell="A11" sqref="A10:DD11"/>
    </sheetView>
  </sheetViews>
  <sheetFormatPr defaultColWidth="0.75" defaultRowHeight="15" x14ac:dyDescent="0.25"/>
  <cols>
    <col min="1" max="16384" width="0.75" style="46"/>
  </cols>
  <sheetData>
    <row r="1" spans="1:108" x14ac:dyDescent="0.25">
      <c r="DD1" s="47"/>
    </row>
    <row r="2" spans="1:108" ht="12" customHeight="1" x14ac:dyDescent="0.25"/>
    <row r="3" spans="1:108" ht="15.75" x14ac:dyDescent="0.25">
      <c r="A3" s="451" t="s">
        <v>128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  <c r="AS3" s="451"/>
      <c r="AT3" s="451"/>
      <c r="AU3" s="451"/>
      <c r="AV3" s="451"/>
      <c r="AW3" s="451"/>
      <c r="AX3" s="451"/>
      <c r="AY3" s="451"/>
      <c r="AZ3" s="451"/>
      <c r="BA3" s="451"/>
      <c r="BB3" s="451"/>
      <c r="BC3" s="451"/>
      <c r="BD3" s="451"/>
      <c r="BE3" s="451"/>
      <c r="BF3" s="451"/>
      <c r="BG3" s="451"/>
      <c r="BH3" s="451"/>
      <c r="BI3" s="451"/>
      <c r="BJ3" s="451"/>
      <c r="BK3" s="451"/>
      <c r="BL3" s="451"/>
      <c r="BM3" s="451"/>
      <c r="BN3" s="451"/>
      <c r="BO3" s="451"/>
      <c r="BP3" s="451"/>
      <c r="BQ3" s="451"/>
      <c r="BR3" s="451"/>
      <c r="BS3" s="451"/>
      <c r="BT3" s="451"/>
      <c r="BU3" s="451"/>
      <c r="BV3" s="451"/>
      <c r="BW3" s="451"/>
      <c r="BX3" s="451"/>
      <c r="BY3" s="451"/>
      <c r="BZ3" s="451"/>
      <c r="CA3" s="451"/>
      <c r="CB3" s="451"/>
      <c r="CC3" s="451"/>
      <c r="CD3" s="451"/>
      <c r="CE3" s="451"/>
      <c r="CF3" s="451"/>
      <c r="CG3" s="451"/>
      <c r="CH3" s="451"/>
      <c r="CI3" s="451"/>
      <c r="CJ3" s="451"/>
      <c r="CK3" s="451"/>
      <c r="CL3" s="451"/>
      <c r="CM3" s="451"/>
      <c r="CN3" s="451"/>
      <c r="CO3" s="451"/>
      <c r="CP3" s="451"/>
      <c r="CQ3" s="451"/>
      <c r="CR3" s="451"/>
      <c r="CS3" s="451"/>
      <c r="CT3" s="451"/>
      <c r="CU3" s="451"/>
      <c r="CV3" s="451"/>
      <c r="CW3" s="451"/>
      <c r="CX3" s="451"/>
      <c r="CY3" s="451"/>
      <c r="CZ3" s="451"/>
      <c r="DA3" s="451"/>
      <c r="DB3" s="451"/>
      <c r="DC3" s="451"/>
      <c r="DD3" s="451"/>
    </row>
    <row r="4" spans="1:108" ht="14.25" customHeight="1" x14ac:dyDescent="0.25">
      <c r="A4" s="451" t="s">
        <v>129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  <c r="BE4" s="451"/>
      <c r="BF4" s="451"/>
      <c r="BG4" s="451"/>
      <c r="BH4" s="451"/>
      <c r="BI4" s="451"/>
      <c r="BJ4" s="451"/>
      <c r="BK4" s="451"/>
      <c r="BL4" s="451"/>
      <c r="BM4" s="451"/>
      <c r="BN4" s="451"/>
      <c r="BO4" s="451"/>
      <c r="BP4" s="451"/>
      <c r="BQ4" s="451"/>
      <c r="BR4" s="451"/>
      <c r="BS4" s="451"/>
      <c r="BT4" s="451"/>
      <c r="BU4" s="451"/>
      <c r="BV4" s="451"/>
      <c r="BW4" s="451"/>
      <c r="BX4" s="451"/>
      <c r="BY4" s="451"/>
      <c r="BZ4" s="451"/>
      <c r="CA4" s="451"/>
      <c r="CB4" s="451"/>
      <c r="CC4" s="451"/>
      <c r="CD4" s="451"/>
      <c r="CE4" s="451"/>
      <c r="CF4" s="451"/>
      <c r="CG4" s="451"/>
      <c r="CH4" s="451"/>
      <c r="CI4" s="451"/>
      <c r="CJ4" s="451"/>
      <c r="CK4" s="451"/>
      <c r="CL4" s="451"/>
      <c r="CM4" s="451"/>
      <c r="CN4" s="451"/>
      <c r="CO4" s="451"/>
      <c r="CP4" s="451"/>
      <c r="CQ4" s="451"/>
      <c r="CR4" s="451"/>
      <c r="CS4" s="451"/>
      <c r="CT4" s="451"/>
      <c r="CU4" s="451"/>
      <c r="CV4" s="451"/>
      <c r="CW4" s="451"/>
      <c r="CX4" s="451"/>
      <c r="CY4" s="451"/>
      <c r="CZ4" s="451"/>
      <c r="DA4" s="451"/>
      <c r="DB4" s="451"/>
      <c r="DC4" s="451"/>
      <c r="DD4" s="451"/>
    </row>
    <row r="5" spans="1:108" ht="14.25" customHeight="1" x14ac:dyDescent="0.25">
      <c r="A5" s="451" t="s">
        <v>130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  <c r="BE5" s="451"/>
      <c r="BF5" s="451"/>
      <c r="BG5" s="451"/>
      <c r="BH5" s="451"/>
      <c r="BI5" s="451"/>
      <c r="BJ5" s="451"/>
      <c r="BK5" s="451"/>
      <c r="BL5" s="451"/>
      <c r="BM5" s="451"/>
      <c r="BN5" s="451"/>
      <c r="BO5" s="451"/>
      <c r="BP5" s="451"/>
      <c r="BQ5" s="451"/>
      <c r="BR5" s="451"/>
      <c r="BS5" s="451"/>
      <c r="BT5" s="451"/>
      <c r="BU5" s="451"/>
      <c r="BV5" s="451"/>
      <c r="BW5" s="451"/>
      <c r="BX5" s="451"/>
      <c r="BY5" s="451"/>
      <c r="BZ5" s="451"/>
      <c r="CA5" s="451"/>
      <c r="CB5" s="451"/>
      <c r="CC5" s="451"/>
      <c r="CD5" s="451"/>
      <c r="CE5" s="451"/>
      <c r="CF5" s="451"/>
      <c r="CG5" s="451"/>
      <c r="CH5" s="451"/>
      <c r="CI5" s="451"/>
      <c r="CJ5" s="451"/>
      <c r="CK5" s="451"/>
      <c r="CL5" s="451"/>
      <c r="CM5" s="451"/>
      <c r="CN5" s="451"/>
      <c r="CO5" s="451"/>
      <c r="CP5" s="451"/>
      <c r="CQ5" s="451"/>
      <c r="CR5" s="451"/>
      <c r="CS5" s="451"/>
      <c r="CT5" s="451"/>
      <c r="CU5" s="451"/>
      <c r="CV5" s="451"/>
      <c r="CW5" s="451"/>
      <c r="CX5" s="451"/>
      <c r="CY5" s="451"/>
      <c r="CZ5" s="451"/>
      <c r="DA5" s="451"/>
      <c r="DB5" s="451"/>
      <c r="DC5" s="451"/>
      <c r="DD5" s="451"/>
    </row>
    <row r="6" spans="1:108" s="48" customFormat="1" ht="16.5" customHeight="1" x14ac:dyDescent="0.25">
      <c r="K6" s="455" t="s">
        <v>98</v>
      </c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  <c r="BK6" s="455"/>
      <c r="BL6" s="455"/>
      <c r="BM6" s="455"/>
      <c r="BN6" s="455"/>
      <c r="BO6" s="455"/>
      <c r="BP6" s="455"/>
      <c r="BQ6" s="455"/>
      <c r="BR6" s="455"/>
      <c r="BS6" s="455"/>
      <c r="BT6" s="455"/>
      <c r="BU6" s="455"/>
      <c r="BV6" s="455"/>
      <c r="BW6" s="455"/>
      <c r="BX6" s="455"/>
      <c r="BY6" s="455"/>
      <c r="BZ6" s="455"/>
      <c r="CA6" s="455"/>
      <c r="CB6" s="455"/>
      <c r="CC6" s="455"/>
      <c r="CD6" s="455"/>
      <c r="CE6" s="455"/>
      <c r="CF6" s="455"/>
      <c r="CG6" s="455"/>
      <c r="CH6" s="455"/>
      <c r="CI6" s="455"/>
      <c r="CJ6" s="455"/>
      <c r="CK6" s="455"/>
      <c r="CL6" s="455"/>
      <c r="CM6" s="455"/>
      <c r="CN6" s="455"/>
      <c r="CO6" s="455"/>
      <c r="CP6" s="455"/>
      <c r="CQ6" s="455"/>
      <c r="CR6" s="455"/>
      <c r="CS6" s="455"/>
      <c r="CT6" s="455"/>
      <c r="CU6" s="49"/>
    </row>
    <row r="7" spans="1:108" s="50" customFormat="1" ht="13.5" customHeight="1" x14ac:dyDescent="0.2">
      <c r="K7" s="456" t="s">
        <v>111</v>
      </c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T7" s="456"/>
      <c r="AU7" s="456"/>
      <c r="AV7" s="456"/>
      <c r="AW7" s="456"/>
      <c r="AX7" s="456"/>
      <c r="AY7" s="456"/>
      <c r="AZ7" s="456"/>
      <c r="BA7" s="456"/>
      <c r="BB7" s="456"/>
      <c r="BC7" s="456"/>
      <c r="BD7" s="456"/>
      <c r="BE7" s="456"/>
      <c r="BF7" s="456"/>
      <c r="BG7" s="456"/>
      <c r="BH7" s="456"/>
      <c r="BI7" s="456"/>
      <c r="BJ7" s="456"/>
      <c r="BK7" s="456"/>
      <c r="BL7" s="456"/>
      <c r="BM7" s="456"/>
      <c r="BN7" s="456"/>
      <c r="BO7" s="456"/>
      <c r="BP7" s="456"/>
      <c r="BQ7" s="456"/>
      <c r="BR7" s="456"/>
      <c r="BS7" s="456"/>
      <c r="BT7" s="456"/>
      <c r="BU7" s="456"/>
      <c r="BV7" s="456"/>
      <c r="BW7" s="456"/>
      <c r="BX7" s="456"/>
      <c r="BY7" s="456"/>
      <c r="BZ7" s="456"/>
      <c r="CA7" s="456"/>
      <c r="CB7" s="456"/>
      <c r="CC7" s="456"/>
      <c r="CD7" s="456"/>
      <c r="CE7" s="456"/>
      <c r="CF7" s="456"/>
      <c r="CG7" s="456"/>
      <c r="CH7" s="456"/>
      <c r="CI7" s="456"/>
      <c r="CJ7" s="456"/>
      <c r="CK7" s="456"/>
      <c r="CL7" s="456"/>
      <c r="CM7" s="456"/>
      <c r="CN7" s="456"/>
      <c r="CO7" s="456"/>
      <c r="CP7" s="456"/>
      <c r="CQ7" s="456"/>
      <c r="CR7" s="456"/>
      <c r="CS7" s="456"/>
      <c r="CT7" s="456"/>
      <c r="CU7" s="51"/>
    </row>
    <row r="8" spans="1:108" ht="3.75" customHeight="1" x14ac:dyDescent="0.25"/>
    <row r="9" spans="1:108" s="52" customFormat="1" ht="18" customHeight="1" x14ac:dyDescent="0.2">
      <c r="A9" s="452" t="s">
        <v>131</v>
      </c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4"/>
      <c r="AW9" s="452" t="s">
        <v>101</v>
      </c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53"/>
      <c r="CE9" s="453"/>
      <c r="CF9" s="453"/>
      <c r="CG9" s="453"/>
      <c r="CH9" s="453"/>
      <c r="CI9" s="453"/>
      <c r="CJ9" s="453"/>
      <c r="CK9" s="453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3"/>
      <c r="CW9" s="453"/>
      <c r="CX9" s="453"/>
      <c r="CY9" s="453"/>
      <c r="CZ9" s="453"/>
      <c r="DA9" s="453"/>
      <c r="DB9" s="453"/>
      <c r="DC9" s="453"/>
      <c r="DD9" s="454"/>
    </row>
    <row r="10" spans="1:108" s="52" customFormat="1" ht="20.25" customHeight="1" x14ac:dyDescent="0.2">
      <c r="A10" s="53"/>
      <c r="B10" s="464" t="s">
        <v>132</v>
      </c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  <c r="AO10" s="464"/>
      <c r="AP10" s="464"/>
      <c r="AQ10" s="464"/>
      <c r="AR10" s="464"/>
      <c r="AS10" s="464"/>
      <c r="AT10" s="464"/>
      <c r="AU10" s="464"/>
      <c r="AV10" s="465"/>
      <c r="AW10" s="54"/>
      <c r="AX10" s="55"/>
      <c r="AY10" s="460" t="s">
        <v>103</v>
      </c>
      <c r="AZ10" s="460"/>
      <c r="BA10" s="460"/>
      <c r="BB10" s="460"/>
      <c r="BC10" s="460"/>
      <c r="BD10" s="460"/>
      <c r="BE10" s="460"/>
      <c r="BF10" s="460"/>
      <c r="BG10" s="55"/>
      <c r="BH10" s="56"/>
      <c r="BI10" s="54"/>
      <c r="BJ10" s="55"/>
      <c r="BK10" s="460" t="s">
        <v>104</v>
      </c>
      <c r="BL10" s="460"/>
      <c r="BM10" s="460"/>
      <c r="BN10" s="460"/>
      <c r="BO10" s="460"/>
      <c r="BP10" s="460"/>
      <c r="BQ10" s="460"/>
      <c r="BR10" s="460"/>
      <c r="BS10" s="55"/>
      <c r="BT10" s="56"/>
      <c r="BU10" s="54"/>
      <c r="BV10" s="55"/>
      <c r="BW10" s="460" t="s">
        <v>105</v>
      </c>
      <c r="BX10" s="460"/>
      <c r="BY10" s="460"/>
      <c r="BZ10" s="460"/>
      <c r="CA10" s="460"/>
      <c r="CB10" s="460"/>
      <c r="CC10" s="460"/>
      <c r="CD10" s="460"/>
      <c r="CE10" s="55"/>
      <c r="CF10" s="56"/>
      <c r="CG10" s="54"/>
      <c r="CH10" s="55"/>
      <c r="CI10" s="460" t="s">
        <v>106</v>
      </c>
      <c r="CJ10" s="460"/>
      <c r="CK10" s="460"/>
      <c r="CL10" s="460"/>
      <c r="CM10" s="460"/>
      <c r="CN10" s="460"/>
      <c r="CO10" s="460"/>
      <c r="CP10" s="460"/>
      <c r="CQ10" s="55"/>
      <c r="CR10" s="56"/>
      <c r="CS10" s="54"/>
      <c r="CT10" s="55"/>
      <c r="CU10" s="460" t="s">
        <v>107</v>
      </c>
      <c r="CV10" s="460"/>
      <c r="CW10" s="460"/>
      <c r="CX10" s="460"/>
      <c r="CY10" s="460"/>
      <c r="CZ10" s="460"/>
      <c r="DA10" s="460"/>
      <c r="DB10" s="460"/>
      <c r="DC10" s="55"/>
      <c r="DD10" s="56"/>
    </row>
    <row r="11" spans="1:108" s="52" customFormat="1" ht="20.25" customHeight="1" x14ac:dyDescent="0.2">
      <c r="A11" s="57"/>
      <c r="B11" s="466"/>
      <c r="C11" s="466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7"/>
      <c r="AW11" s="57"/>
      <c r="AX11" s="58"/>
      <c r="AY11" s="461" t="s">
        <v>102</v>
      </c>
      <c r="AZ11" s="461"/>
      <c r="BA11" s="461"/>
      <c r="BB11" s="461"/>
      <c r="BC11" s="461"/>
      <c r="BD11" s="461"/>
      <c r="BE11" s="461"/>
      <c r="BF11" s="461"/>
      <c r="BG11" s="58"/>
      <c r="BH11" s="59"/>
      <c r="BI11" s="57"/>
      <c r="BJ11" s="58"/>
      <c r="BK11" s="461" t="s">
        <v>102</v>
      </c>
      <c r="BL11" s="461"/>
      <c r="BM11" s="461"/>
      <c r="BN11" s="461"/>
      <c r="BO11" s="461"/>
      <c r="BP11" s="461"/>
      <c r="BQ11" s="461"/>
      <c r="BR11" s="461"/>
      <c r="BS11" s="58"/>
      <c r="BT11" s="59"/>
      <c r="BU11" s="57"/>
      <c r="BV11" s="58"/>
      <c r="BW11" s="461" t="s">
        <v>102</v>
      </c>
      <c r="BX11" s="461"/>
      <c r="BY11" s="461"/>
      <c r="BZ11" s="461"/>
      <c r="CA11" s="461"/>
      <c r="CB11" s="461"/>
      <c r="CC11" s="461"/>
      <c r="CD11" s="461"/>
      <c r="CE11" s="58"/>
      <c r="CF11" s="59"/>
      <c r="CG11" s="57"/>
      <c r="CH11" s="58"/>
      <c r="CI11" s="461" t="s">
        <v>102</v>
      </c>
      <c r="CJ11" s="461"/>
      <c r="CK11" s="461"/>
      <c r="CL11" s="461"/>
      <c r="CM11" s="461"/>
      <c r="CN11" s="461"/>
      <c r="CO11" s="461"/>
      <c r="CP11" s="461"/>
      <c r="CQ11" s="58"/>
      <c r="CR11" s="59"/>
      <c r="CS11" s="57"/>
      <c r="CT11" s="58"/>
      <c r="CU11" s="461" t="s">
        <v>102</v>
      </c>
      <c r="CV11" s="461"/>
      <c r="CW11" s="461"/>
      <c r="CX11" s="461"/>
      <c r="CY11" s="461"/>
      <c r="CZ11" s="461"/>
      <c r="DA11" s="461"/>
      <c r="DB11" s="461"/>
      <c r="DC11" s="58"/>
      <c r="DD11" s="59"/>
    </row>
    <row r="12" spans="1:108" s="61" customFormat="1" ht="19.5" customHeight="1" x14ac:dyDescent="0.25">
      <c r="A12" s="60"/>
      <c r="B12" s="441" t="s">
        <v>161</v>
      </c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2"/>
      <c r="AW12" s="443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5"/>
      <c r="BI12" s="443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5"/>
      <c r="BU12" s="443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5"/>
      <c r="CG12" s="443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5"/>
      <c r="CS12" s="443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5"/>
    </row>
    <row r="13" spans="1:108" s="61" customFormat="1" ht="19.5" customHeight="1" x14ac:dyDescent="0.2">
      <c r="A13" s="60"/>
      <c r="B13" s="441" t="s">
        <v>133</v>
      </c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/>
      <c r="AR13" s="441"/>
      <c r="AS13" s="441"/>
      <c r="AT13" s="441"/>
      <c r="AU13" s="441"/>
      <c r="AV13" s="442"/>
      <c r="AW13" s="443"/>
      <c r="AX13" s="444"/>
      <c r="AY13" s="444"/>
      <c r="AZ13" s="444"/>
      <c r="BA13" s="444"/>
      <c r="BB13" s="444"/>
      <c r="BC13" s="444"/>
      <c r="BD13" s="444"/>
      <c r="BE13" s="444"/>
      <c r="BF13" s="444"/>
      <c r="BG13" s="444"/>
      <c r="BH13" s="445"/>
      <c r="BI13" s="443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5"/>
      <c r="BU13" s="443"/>
      <c r="BV13" s="444"/>
      <c r="BW13" s="444"/>
      <c r="BX13" s="444"/>
      <c r="BY13" s="444"/>
      <c r="BZ13" s="444"/>
      <c r="CA13" s="444"/>
      <c r="CB13" s="444"/>
      <c r="CC13" s="444"/>
      <c r="CD13" s="444"/>
      <c r="CE13" s="444"/>
      <c r="CF13" s="445"/>
      <c r="CG13" s="443"/>
      <c r="CH13" s="444"/>
      <c r="CI13" s="444"/>
      <c r="CJ13" s="444"/>
      <c r="CK13" s="444"/>
      <c r="CL13" s="444"/>
      <c r="CM13" s="444"/>
      <c r="CN13" s="444"/>
      <c r="CO13" s="444"/>
      <c r="CP13" s="444"/>
      <c r="CQ13" s="444"/>
      <c r="CR13" s="445"/>
      <c r="CS13" s="443"/>
      <c r="CT13" s="444"/>
      <c r="CU13" s="444"/>
      <c r="CV13" s="444"/>
      <c r="CW13" s="444"/>
      <c r="CX13" s="444"/>
      <c r="CY13" s="444"/>
      <c r="CZ13" s="444"/>
      <c r="DA13" s="444"/>
      <c r="DB13" s="444"/>
      <c r="DC13" s="444"/>
      <c r="DD13" s="445"/>
    </row>
    <row r="14" spans="1:108" s="61" customFormat="1" ht="19.5" customHeight="1" x14ac:dyDescent="0.2">
      <c r="A14" s="62"/>
      <c r="B14" s="462" t="s">
        <v>134</v>
      </c>
      <c r="C14" s="462"/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2"/>
      <c r="AI14" s="462"/>
      <c r="AJ14" s="462"/>
      <c r="AK14" s="462"/>
      <c r="AL14" s="462"/>
      <c r="AM14" s="462"/>
      <c r="AN14" s="462"/>
      <c r="AO14" s="462"/>
      <c r="AP14" s="462"/>
      <c r="AQ14" s="462"/>
      <c r="AR14" s="462"/>
      <c r="AS14" s="462"/>
      <c r="AT14" s="462"/>
      <c r="AU14" s="462"/>
      <c r="AV14" s="463"/>
      <c r="AW14" s="457"/>
      <c r="AX14" s="458"/>
      <c r="AY14" s="458"/>
      <c r="AZ14" s="458"/>
      <c r="BA14" s="458"/>
      <c r="BB14" s="458"/>
      <c r="BC14" s="458"/>
      <c r="BD14" s="458"/>
      <c r="BE14" s="458"/>
      <c r="BF14" s="458"/>
      <c r="BG14" s="458"/>
      <c r="BH14" s="459"/>
      <c r="BI14" s="457"/>
      <c r="BJ14" s="458"/>
      <c r="BK14" s="458"/>
      <c r="BL14" s="458"/>
      <c r="BM14" s="458"/>
      <c r="BN14" s="458"/>
      <c r="BO14" s="458"/>
      <c r="BP14" s="458"/>
      <c r="BQ14" s="458"/>
      <c r="BR14" s="458"/>
      <c r="BS14" s="458"/>
      <c r="BT14" s="459"/>
      <c r="BU14" s="457"/>
      <c r="BV14" s="458"/>
      <c r="BW14" s="458"/>
      <c r="BX14" s="458"/>
      <c r="BY14" s="458"/>
      <c r="BZ14" s="458"/>
      <c r="CA14" s="458"/>
      <c r="CB14" s="458"/>
      <c r="CC14" s="458"/>
      <c r="CD14" s="458"/>
      <c r="CE14" s="458"/>
      <c r="CF14" s="459"/>
      <c r="CG14" s="457"/>
      <c r="CH14" s="458"/>
      <c r="CI14" s="458"/>
      <c r="CJ14" s="458"/>
      <c r="CK14" s="458"/>
      <c r="CL14" s="458"/>
      <c r="CM14" s="458"/>
      <c r="CN14" s="458"/>
      <c r="CO14" s="458"/>
      <c r="CP14" s="458"/>
      <c r="CQ14" s="458"/>
      <c r="CR14" s="459"/>
      <c r="CS14" s="457"/>
      <c r="CT14" s="458"/>
      <c r="CU14" s="458"/>
      <c r="CV14" s="458"/>
      <c r="CW14" s="458"/>
      <c r="CX14" s="458"/>
      <c r="CY14" s="458"/>
      <c r="CZ14" s="458"/>
      <c r="DA14" s="458"/>
      <c r="DB14" s="458"/>
      <c r="DC14" s="458"/>
      <c r="DD14" s="459"/>
    </row>
    <row r="15" spans="1:108" s="61" customFormat="1" ht="19.5" customHeight="1" x14ac:dyDescent="0.2">
      <c r="A15" s="62"/>
      <c r="B15" s="462" t="s">
        <v>135</v>
      </c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2"/>
      <c r="O15" s="462"/>
      <c r="P15" s="462"/>
      <c r="Q15" s="462"/>
      <c r="R15" s="462"/>
      <c r="S15" s="462"/>
      <c r="T15" s="462"/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2"/>
      <c r="AI15" s="462"/>
      <c r="AJ15" s="462"/>
      <c r="AK15" s="462"/>
      <c r="AL15" s="462"/>
      <c r="AM15" s="462"/>
      <c r="AN15" s="462"/>
      <c r="AO15" s="462"/>
      <c r="AP15" s="462"/>
      <c r="AQ15" s="462"/>
      <c r="AR15" s="462"/>
      <c r="AS15" s="462"/>
      <c r="AT15" s="462"/>
      <c r="AU15" s="462"/>
      <c r="AV15" s="463"/>
      <c r="AW15" s="457"/>
      <c r="AX15" s="458"/>
      <c r="AY15" s="458"/>
      <c r="AZ15" s="458"/>
      <c r="BA15" s="458"/>
      <c r="BB15" s="458"/>
      <c r="BC15" s="458"/>
      <c r="BD15" s="458"/>
      <c r="BE15" s="458"/>
      <c r="BF15" s="458"/>
      <c r="BG15" s="458"/>
      <c r="BH15" s="459"/>
      <c r="BI15" s="457"/>
      <c r="BJ15" s="458"/>
      <c r="BK15" s="458"/>
      <c r="BL15" s="458"/>
      <c r="BM15" s="458"/>
      <c r="BN15" s="458"/>
      <c r="BO15" s="458"/>
      <c r="BP15" s="458"/>
      <c r="BQ15" s="458"/>
      <c r="BR15" s="458"/>
      <c r="BS15" s="458"/>
      <c r="BT15" s="459"/>
      <c r="BU15" s="457"/>
      <c r="BV15" s="458"/>
      <c r="BW15" s="458"/>
      <c r="BX15" s="458"/>
      <c r="BY15" s="458"/>
      <c r="BZ15" s="458"/>
      <c r="CA15" s="458"/>
      <c r="CB15" s="458"/>
      <c r="CC15" s="458"/>
      <c r="CD15" s="458"/>
      <c r="CE15" s="458"/>
      <c r="CF15" s="459"/>
      <c r="CG15" s="457"/>
      <c r="CH15" s="458"/>
      <c r="CI15" s="458"/>
      <c r="CJ15" s="458"/>
      <c r="CK15" s="458"/>
      <c r="CL15" s="458"/>
      <c r="CM15" s="458"/>
      <c r="CN15" s="458"/>
      <c r="CO15" s="458"/>
      <c r="CP15" s="458"/>
      <c r="CQ15" s="458"/>
      <c r="CR15" s="459"/>
      <c r="CS15" s="457"/>
      <c r="CT15" s="458"/>
      <c r="CU15" s="458"/>
      <c r="CV15" s="458"/>
      <c r="CW15" s="458"/>
      <c r="CX15" s="458"/>
      <c r="CY15" s="458"/>
      <c r="CZ15" s="458"/>
      <c r="DA15" s="458"/>
      <c r="DB15" s="458"/>
      <c r="DC15" s="458"/>
      <c r="DD15" s="459"/>
    </row>
    <row r="16" spans="1:108" s="61" customFormat="1" ht="19.5" customHeight="1" x14ac:dyDescent="0.2">
      <c r="A16" s="60"/>
      <c r="B16" s="441" t="s">
        <v>136</v>
      </c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2"/>
      <c r="AW16" s="443"/>
      <c r="AX16" s="444"/>
      <c r="AY16" s="444"/>
      <c r="AZ16" s="444"/>
      <c r="BA16" s="444"/>
      <c r="BB16" s="444"/>
      <c r="BC16" s="444"/>
      <c r="BD16" s="444"/>
      <c r="BE16" s="444"/>
      <c r="BF16" s="444"/>
      <c r="BG16" s="444"/>
      <c r="BH16" s="445"/>
      <c r="BI16" s="443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5"/>
      <c r="BU16" s="443"/>
      <c r="BV16" s="444"/>
      <c r="BW16" s="444"/>
      <c r="BX16" s="444"/>
      <c r="BY16" s="444"/>
      <c r="BZ16" s="444"/>
      <c r="CA16" s="444"/>
      <c r="CB16" s="444"/>
      <c r="CC16" s="444"/>
      <c r="CD16" s="444"/>
      <c r="CE16" s="444"/>
      <c r="CF16" s="445"/>
      <c r="CG16" s="443"/>
      <c r="CH16" s="444"/>
      <c r="CI16" s="444"/>
      <c r="CJ16" s="444"/>
      <c r="CK16" s="444"/>
      <c r="CL16" s="444"/>
      <c r="CM16" s="444"/>
      <c r="CN16" s="444"/>
      <c r="CO16" s="444"/>
      <c r="CP16" s="444"/>
      <c r="CQ16" s="444"/>
      <c r="CR16" s="445"/>
      <c r="CS16" s="443"/>
      <c r="CT16" s="444"/>
      <c r="CU16" s="444"/>
      <c r="CV16" s="444"/>
      <c r="CW16" s="444"/>
      <c r="CX16" s="444"/>
      <c r="CY16" s="444"/>
      <c r="CZ16" s="444"/>
      <c r="DA16" s="444"/>
      <c r="DB16" s="444"/>
      <c r="DC16" s="444"/>
      <c r="DD16" s="445"/>
    </row>
    <row r="17" spans="1:108" s="61" customFormat="1" ht="19.5" customHeight="1" x14ac:dyDescent="0.2">
      <c r="A17" s="60"/>
      <c r="B17" s="441" t="s">
        <v>137</v>
      </c>
      <c r="C17" s="441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1"/>
      <c r="AS17" s="441"/>
      <c r="AT17" s="441"/>
      <c r="AU17" s="441"/>
      <c r="AV17" s="442"/>
      <c r="AW17" s="443"/>
      <c r="AX17" s="444"/>
      <c r="AY17" s="444"/>
      <c r="AZ17" s="444"/>
      <c r="BA17" s="444"/>
      <c r="BB17" s="444"/>
      <c r="BC17" s="444"/>
      <c r="BD17" s="444"/>
      <c r="BE17" s="444"/>
      <c r="BF17" s="444"/>
      <c r="BG17" s="444"/>
      <c r="BH17" s="445"/>
      <c r="BI17" s="443"/>
      <c r="BJ17" s="444"/>
      <c r="BK17" s="444"/>
      <c r="BL17" s="444"/>
      <c r="BM17" s="444"/>
      <c r="BN17" s="444"/>
      <c r="BO17" s="444"/>
      <c r="BP17" s="444"/>
      <c r="BQ17" s="444"/>
      <c r="BR17" s="444"/>
      <c r="BS17" s="444"/>
      <c r="BT17" s="445"/>
      <c r="BU17" s="443"/>
      <c r="BV17" s="444"/>
      <c r="BW17" s="444"/>
      <c r="BX17" s="444"/>
      <c r="BY17" s="444"/>
      <c r="BZ17" s="444"/>
      <c r="CA17" s="444"/>
      <c r="CB17" s="444"/>
      <c r="CC17" s="444"/>
      <c r="CD17" s="444"/>
      <c r="CE17" s="444"/>
      <c r="CF17" s="445"/>
      <c r="CG17" s="443"/>
      <c r="CH17" s="444"/>
      <c r="CI17" s="444"/>
      <c r="CJ17" s="444"/>
      <c r="CK17" s="444"/>
      <c r="CL17" s="444"/>
      <c r="CM17" s="444"/>
      <c r="CN17" s="444"/>
      <c r="CO17" s="444"/>
      <c r="CP17" s="444"/>
      <c r="CQ17" s="444"/>
      <c r="CR17" s="445"/>
      <c r="CS17" s="443"/>
      <c r="CT17" s="444"/>
      <c r="CU17" s="444"/>
      <c r="CV17" s="444"/>
      <c r="CW17" s="444"/>
      <c r="CX17" s="444"/>
      <c r="CY17" s="444"/>
      <c r="CZ17" s="444"/>
      <c r="DA17" s="444"/>
      <c r="DB17" s="444"/>
      <c r="DC17" s="444"/>
      <c r="DD17" s="445"/>
    </row>
    <row r="18" spans="1:108" s="61" customFormat="1" ht="19.5" customHeight="1" x14ac:dyDescent="0.2">
      <c r="A18" s="60"/>
      <c r="B18" s="441" t="s">
        <v>138</v>
      </c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2"/>
      <c r="AW18" s="443"/>
      <c r="AX18" s="444"/>
      <c r="AY18" s="444"/>
      <c r="AZ18" s="444"/>
      <c r="BA18" s="444"/>
      <c r="BB18" s="444"/>
      <c r="BC18" s="444"/>
      <c r="BD18" s="444"/>
      <c r="BE18" s="444"/>
      <c r="BF18" s="444"/>
      <c r="BG18" s="444"/>
      <c r="BH18" s="445"/>
      <c r="BI18" s="443"/>
      <c r="BJ18" s="444"/>
      <c r="BK18" s="444"/>
      <c r="BL18" s="444"/>
      <c r="BM18" s="444"/>
      <c r="BN18" s="444"/>
      <c r="BO18" s="444"/>
      <c r="BP18" s="444"/>
      <c r="BQ18" s="444"/>
      <c r="BR18" s="444"/>
      <c r="BS18" s="444"/>
      <c r="BT18" s="445"/>
      <c r="BU18" s="443"/>
      <c r="BV18" s="444"/>
      <c r="BW18" s="444"/>
      <c r="BX18" s="444"/>
      <c r="BY18" s="444"/>
      <c r="BZ18" s="444"/>
      <c r="CA18" s="444"/>
      <c r="CB18" s="444"/>
      <c r="CC18" s="444"/>
      <c r="CD18" s="444"/>
      <c r="CE18" s="444"/>
      <c r="CF18" s="445"/>
      <c r="CG18" s="443"/>
      <c r="CH18" s="444"/>
      <c r="CI18" s="444"/>
      <c r="CJ18" s="444"/>
      <c r="CK18" s="444"/>
      <c r="CL18" s="444"/>
      <c r="CM18" s="444"/>
      <c r="CN18" s="444"/>
      <c r="CO18" s="444"/>
      <c r="CP18" s="444"/>
      <c r="CQ18" s="444"/>
      <c r="CR18" s="445"/>
      <c r="CS18" s="443"/>
      <c r="CT18" s="444"/>
      <c r="CU18" s="444"/>
      <c r="CV18" s="444"/>
      <c r="CW18" s="444"/>
      <c r="CX18" s="444"/>
      <c r="CY18" s="444"/>
      <c r="CZ18" s="444"/>
      <c r="DA18" s="444"/>
      <c r="DB18" s="444"/>
      <c r="DC18" s="444"/>
      <c r="DD18" s="445"/>
    </row>
    <row r="19" spans="1:108" s="61" customFormat="1" ht="19.5" customHeight="1" x14ac:dyDescent="0.2">
      <c r="A19" s="62"/>
      <c r="B19" s="462" t="s">
        <v>139</v>
      </c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462"/>
      <c r="U19" s="462"/>
      <c r="V19" s="462"/>
      <c r="W19" s="462"/>
      <c r="X19" s="462"/>
      <c r="Y19" s="462"/>
      <c r="Z19" s="462"/>
      <c r="AA19" s="462"/>
      <c r="AB19" s="462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462"/>
      <c r="AO19" s="462"/>
      <c r="AP19" s="462"/>
      <c r="AQ19" s="462"/>
      <c r="AR19" s="462"/>
      <c r="AS19" s="462"/>
      <c r="AT19" s="462"/>
      <c r="AU19" s="462"/>
      <c r="AV19" s="463"/>
      <c r="AW19" s="457"/>
      <c r="AX19" s="458"/>
      <c r="AY19" s="458"/>
      <c r="AZ19" s="458"/>
      <c r="BA19" s="458"/>
      <c r="BB19" s="458"/>
      <c r="BC19" s="458"/>
      <c r="BD19" s="458"/>
      <c r="BE19" s="458"/>
      <c r="BF19" s="458"/>
      <c r="BG19" s="458"/>
      <c r="BH19" s="459"/>
      <c r="BI19" s="457"/>
      <c r="BJ19" s="458"/>
      <c r="BK19" s="458"/>
      <c r="BL19" s="458"/>
      <c r="BM19" s="458"/>
      <c r="BN19" s="458"/>
      <c r="BO19" s="458"/>
      <c r="BP19" s="458"/>
      <c r="BQ19" s="458"/>
      <c r="BR19" s="458"/>
      <c r="BS19" s="458"/>
      <c r="BT19" s="459"/>
      <c r="BU19" s="457"/>
      <c r="BV19" s="458"/>
      <c r="BW19" s="458"/>
      <c r="BX19" s="458"/>
      <c r="BY19" s="458"/>
      <c r="BZ19" s="458"/>
      <c r="CA19" s="458"/>
      <c r="CB19" s="458"/>
      <c r="CC19" s="458"/>
      <c r="CD19" s="458"/>
      <c r="CE19" s="458"/>
      <c r="CF19" s="459"/>
      <c r="CG19" s="457"/>
      <c r="CH19" s="458"/>
      <c r="CI19" s="458"/>
      <c r="CJ19" s="458"/>
      <c r="CK19" s="458"/>
      <c r="CL19" s="458"/>
      <c r="CM19" s="458"/>
      <c r="CN19" s="458"/>
      <c r="CO19" s="458"/>
      <c r="CP19" s="458"/>
      <c r="CQ19" s="458"/>
      <c r="CR19" s="459"/>
      <c r="CS19" s="457"/>
      <c r="CT19" s="458"/>
      <c r="CU19" s="458"/>
      <c r="CV19" s="458"/>
      <c r="CW19" s="458"/>
      <c r="CX19" s="458"/>
      <c r="CY19" s="458"/>
      <c r="CZ19" s="458"/>
      <c r="DA19" s="458"/>
      <c r="DB19" s="458"/>
      <c r="DC19" s="458"/>
      <c r="DD19" s="459"/>
    </row>
    <row r="20" spans="1:108" s="61" customFormat="1" ht="19.5" customHeight="1" x14ac:dyDescent="0.2">
      <c r="A20" s="62"/>
      <c r="B20" s="462" t="s">
        <v>140</v>
      </c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2"/>
      <c r="AS20" s="462"/>
      <c r="AT20" s="462"/>
      <c r="AU20" s="462"/>
      <c r="AV20" s="463"/>
      <c r="AW20" s="457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9"/>
      <c r="BI20" s="457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9"/>
      <c r="BU20" s="457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9"/>
      <c r="CG20" s="457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9"/>
      <c r="CS20" s="457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9"/>
    </row>
    <row r="21" spans="1:108" s="61" customFormat="1" ht="19.5" customHeight="1" x14ac:dyDescent="0.2">
      <c r="A21" s="60"/>
      <c r="B21" s="441" t="s">
        <v>141</v>
      </c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41"/>
      <c r="AM21" s="441"/>
      <c r="AN21" s="441"/>
      <c r="AO21" s="441"/>
      <c r="AP21" s="441"/>
      <c r="AQ21" s="441"/>
      <c r="AR21" s="441"/>
      <c r="AS21" s="441"/>
      <c r="AT21" s="441"/>
      <c r="AU21" s="441"/>
      <c r="AV21" s="442"/>
      <c r="AW21" s="443"/>
      <c r="AX21" s="444"/>
      <c r="AY21" s="444"/>
      <c r="AZ21" s="444"/>
      <c r="BA21" s="444"/>
      <c r="BB21" s="444"/>
      <c r="BC21" s="444"/>
      <c r="BD21" s="444"/>
      <c r="BE21" s="444"/>
      <c r="BF21" s="444"/>
      <c r="BG21" s="444"/>
      <c r="BH21" s="445"/>
      <c r="BI21" s="443"/>
      <c r="BJ21" s="444"/>
      <c r="BK21" s="444"/>
      <c r="BL21" s="444"/>
      <c r="BM21" s="444"/>
      <c r="BN21" s="444"/>
      <c r="BO21" s="444"/>
      <c r="BP21" s="444"/>
      <c r="BQ21" s="444"/>
      <c r="BR21" s="444"/>
      <c r="BS21" s="444"/>
      <c r="BT21" s="445"/>
      <c r="BU21" s="443"/>
      <c r="BV21" s="444"/>
      <c r="BW21" s="444"/>
      <c r="BX21" s="444"/>
      <c r="BY21" s="444"/>
      <c r="BZ21" s="444"/>
      <c r="CA21" s="444"/>
      <c r="CB21" s="444"/>
      <c r="CC21" s="444"/>
      <c r="CD21" s="444"/>
      <c r="CE21" s="444"/>
      <c r="CF21" s="445"/>
      <c r="CG21" s="443"/>
      <c r="CH21" s="444"/>
      <c r="CI21" s="444"/>
      <c r="CJ21" s="444"/>
      <c r="CK21" s="444"/>
      <c r="CL21" s="444"/>
      <c r="CM21" s="444"/>
      <c r="CN21" s="444"/>
      <c r="CO21" s="444"/>
      <c r="CP21" s="444"/>
      <c r="CQ21" s="444"/>
      <c r="CR21" s="445"/>
      <c r="CS21" s="443"/>
      <c r="CT21" s="444"/>
      <c r="CU21" s="444"/>
      <c r="CV21" s="444"/>
      <c r="CW21" s="444"/>
      <c r="CX21" s="444"/>
      <c r="CY21" s="444"/>
      <c r="CZ21" s="444"/>
      <c r="DA21" s="444"/>
      <c r="DB21" s="444"/>
      <c r="DC21" s="444"/>
      <c r="DD21" s="445"/>
    </row>
    <row r="22" spans="1:108" s="61" customFormat="1" ht="19.5" customHeight="1" x14ac:dyDescent="0.2">
      <c r="A22" s="60"/>
      <c r="B22" s="441" t="s">
        <v>142</v>
      </c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1"/>
      <c r="AS22" s="441"/>
      <c r="AT22" s="441"/>
      <c r="AU22" s="441"/>
      <c r="AV22" s="442"/>
      <c r="AW22" s="443"/>
      <c r="AX22" s="444"/>
      <c r="AY22" s="444"/>
      <c r="AZ22" s="444"/>
      <c r="BA22" s="444"/>
      <c r="BB22" s="444"/>
      <c r="BC22" s="444"/>
      <c r="BD22" s="444"/>
      <c r="BE22" s="444"/>
      <c r="BF22" s="444"/>
      <c r="BG22" s="444"/>
      <c r="BH22" s="445"/>
      <c r="BI22" s="443"/>
      <c r="BJ22" s="444"/>
      <c r="BK22" s="444"/>
      <c r="BL22" s="444"/>
      <c r="BM22" s="444"/>
      <c r="BN22" s="444"/>
      <c r="BO22" s="444"/>
      <c r="BP22" s="444"/>
      <c r="BQ22" s="444"/>
      <c r="BR22" s="444"/>
      <c r="BS22" s="444"/>
      <c r="BT22" s="445"/>
      <c r="BU22" s="443"/>
      <c r="BV22" s="444"/>
      <c r="BW22" s="444"/>
      <c r="BX22" s="444"/>
      <c r="BY22" s="444"/>
      <c r="BZ22" s="444"/>
      <c r="CA22" s="444"/>
      <c r="CB22" s="444"/>
      <c r="CC22" s="444"/>
      <c r="CD22" s="444"/>
      <c r="CE22" s="444"/>
      <c r="CF22" s="445"/>
      <c r="CG22" s="443"/>
      <c r="CH22" s="444"/>
      <c r="CI22" s="444"/>
      <c r="CJ22" s="444"/>
      <c r="CK22" s="444"/>
      <c r="CL22" s="444"/>
      <c r="CM22" s="444"/>
      <c r="CN22" s="444"/>
      <c r="CO22" s="444"/>
      <c r="CP22" s="444"/>
      <c r="CQ22" s="444"/>
      <c r="CR22" s="445"/>
      <c r="CS22" s="443"/>
      <c r="CT22" s="444"/>
      <c r="CU22" s="444"/>
      <c r="CV22" s="444"/>
      <c r="CW22" s="444"/>
      <c r="CX22" s="444"/>
      <c r="CY22" s="444"/>
      <c r="CZ22" s="444"/>
      <c r="DA22" s="444"/>
      <c r="DB22" s="444"/>
      <c r="DC22" s="444"/>
      <c r="DD22" s="445"/>
    </row>
    <row r="23" spans="1:108" s="61" customFormat="1" ht="19.5" customHeight="1" x14ac:dyDescent="0.2">
      <c r="A23" s="62"/>
      <c r="B23" s="462" t="s">
        <v>143</v>
      </c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2"/>
      <c r="AS23" s="462"/>
      <c r="AT23" s="462"/>
      <c r="AU23" s="462"/>
      <c r="AV23" s="463"/>
      <c r="AW23" s="457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9"/>
      <c r="BI23" s="457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9"/>
      <c r="BU23" s="457"/>
      <c r="BV23" s="458"/>
      <c r="BW23" s="458"/>
      <c r="BX23" s="458"/>
      <c r="BY23" s="458"/>
      <c r="BZ23" s="458"/>
      <c r="CA23" s="458"/>
      <c r="CB23" s="458"/>
      <c r="CC23" s="458"/>
      <c r="CD23" s="458"/>
      <c r="CE23" s="458"/>
      <c r="CF23" s="459"/>
      <c r="CG23" s="457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9"/>
      <c r="CS23" s="457"/>
      <c r="CT23" s="458"/>
      <c r="CU23" s="458"/>
      <c r="CV23" s="458"/>
      <c r="CW23" s="458"/>
      <c r="CX23" s="458"/>
      <c r="CY23" s="458"/>
      <c r="CZ23" s="458"/>
      <c r="DA23" s="458"/>
      <c r="DB23" s="458"/>
      <c r="DC23" s="458"/>
      <c r="DD23" s="459"/>
    </row>
    <row r="24" spans="1:108" s="61" customFormat="1" ht="19.5" customHeight="1" x14ac:dyDescent="0.2">
      <c r="A24" s="60"/>
      <c r="B24" s="441" t="s">
        <v>144</v>
      </c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2"/>
      <c r="AW24" s="443"/>
      <c r="AX24" s="44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5"/>
      <c r="BI24" s="443"/>
      <c r="BJ24" s="444"/>
      <c r="BK24" s="444"/>
      <c r="BL24" s="444"/>
      <c r="BM24" s="444"/>
      <c r="BN24" s="444"/>
      <c r="BO24" s="444"/>
      <c r="BP24" s="444"/>
      <c r="BQ24" s="444"/>
      <c r="BR24" s="444"/>
      <c r="BS24" s="444"/>
      <c r="BT24" s="445"/>
      <c r="BU24" s="443"/>
      <c r="BV24" s="444"/>
      <c r="BW24" s="444"/>
      <c r="BX24" s="444"/>
      <c r="BY24" s="444"/>
      <c r="BZ24" s="444"/>
      <c r="CA24" s="444"/>
      <c r="CB24" s="444"/>
      <c r="CC24" s="444"/>
      <c r="CD24" s="444"/>
      <c r="CE24" s="444"/>
      <c r="CF24" s="445"/>
      <c r="CG24" s="443"/>
      <c r="CH24" s="444"/>
      <c r="CI24" s="444"/>
      <c r="CJ24" s="444"/>
      <c r="CK24" s="444"/>
      <c r="CL24" s="444"/>
      <c r="CM24" s="444"/>
      <c r="CN24" s="444"/>
      <c r="CO24" s="444"/>
      <c r="CP24" s="444"/>
      <c r="CQ24" s="444"/>
      <c r="CR24" s="445"/>
      <c r="CS24" s="443"/>
      <c r="CT24" s="444"/>
      <c r="CU24" s="444"/>
      <c r="CV24" s="444"/>
      <c r="CW24" s="444"/>
      <c r="CX24" s="444"/>
      <c r="CY24" s="444"/>
      <c r="CZ24" s="444"/>
      <c r="DA24" s="444"/>
      <c r="DB24" s="444"/>
      <c r="DC24" s="444"/>
      <c r="DD24" s="445"/>
    </row>
    <row r="25" spans="1:108" s="61" customFormat="1" ht="19.5" customHeight="1" x14ac:dyDescent="0.2">
      <c r="A25" s="60"/>
      <c r="B25" s="441" t="s">
        <v>145</v>
      </c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2"/>
      <c r="AW25" s="443"/>
      <c r="AX25" s="444"/>
      <c r="AY25" s="444"/>
      <c r="AZ25" s="444"/>
      <c r="BA25" s="444"/>
      <c r="BB25" s="444"/>
      <c r="BC25" s="444"/>
      <c r="BD25" s="444"/>
      <c r="BE25" s="444"/>
      <c r="BF25" s="444"/>
      <c r="BG25" s="444"/>
      <c r="BH25" s="445"/>
      <c r="BI25" s="443"/>
      <c r="BJ25" s="444"/>
      <c r="BK25" s="444"/>
      <c r="BL25" s="444"/>
      <c r="BM25" s="444"/>
      <c r="BN25" s="444"/>
      <c r="BO25" s="444"/>
      <c r="BP25" s="444"/>
      <c r="BQ25" s="444"/>
      <c r="BR25" s="444"/>
      <c r="BS25" s="444"/>
      <c r="BT25" s="445"/>
      <c r="BU25" s="443"/>
      <c r="BV25" s="444"/>
      <c r="BW25" s="444"/>
      <c r="BX25" s="444"/>
      <c r="BY25" s="444"/>
      <c r="BZ25" s="444"/>
      <c r="CA25" s="444"/>
      <c r="CB25" s="444"/>
      <c r="CC25" s="444"/>
      <c r="CD25" s="444"/>
      <c r="CE25" s="444"/>
      <c r="CF25" s="445"/>
      <c r="CG25" s="443"/>
      <c r="CH25" s="444"/>
      <c r="CI25" s="444"/>
      <c r="CJ25" s="444"/>
      <c r="CK25" s="444"/>
      <c r="CL25" s="444"/>
      <c r="CM25" s="444"/>
      <c r="CN25" s="444"/>
      <c r="CO25" s="444"/>
      <c r="CP25" s="444"/>
      <c r="CQ25" s="444"/>
      <c r="CR25" s="445"/>
      <c r="CS25" s="443"/>
      <c r="CT25" s="444"/>
      <c r="CU25" s="444"/>
      <c r="CV25" s="444"/>
      <c r="CW25" s="444"/>
      <c r="CX25" s="444"/>
      <c r="CY25" s="444"/>
      <c r="CZ25" s="444"/>
      <c r="DA25" s="444"/>
      <c r="DB25" s="444"/>
      <c r="DC25" s="444"/>
      <c r="DD25" s="445"/>
    </row>
    <row r="26" spans="1:108" s="61" customFormat="1" ht="19.5" customHeight="1" x14ac:dyDescent="0.25">
      <c r="A26" s="60"/>
      <c r="B26" s="441" t="s">
        <v>162</v>
      </c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2"/>
      <c r="AW26" s="443"/>
      <c r="AX26" s="444"/>
      <c r="AY26" s="444"/>
      <c r="AZ26" s="444"/>
      <c r="BA26" s="444"/>
      <c r="BB26" s="444"/>
      <c r="BC26" s="444"/>
      <c r="BD26" s="444"/>
      <c r="BE26" s="444"/>
      <c r="BF26" s="444"/>
      <c r="BG26" s="444"/>
      <c r="BH26" s="445"/>
      <c r="BI26" s="443"/>
      <c r="BJ26" s="444"/>
      <c r="BK26" s="444"/>
      <c r="BL26" s="444"/>
      <c r="BM26" s="444"/>
      <c r="BN26" s="444"/>
      <c r="BO26" s="444"/>
      <c r="BP26" s="444"/>
      <c r="BQ26" s="444"/>
      <c r="BR26" s="444"/>
      <c r="BS26" s="444"/>
      <c r="BT26" s="445"/>
      <c r="BU26" s="443"/>
      <c r="BV26" s="444"/>
      <c r="BW26" s="444"/>
      <c r="BX26" s="444"/>
      <c r="BY26" s="444"/>
      <c r="BZ26" s="444"/>
      <c r="CA26" s="444"/>
      <c r="CB26" s="444"/>
      <c r="CC26" s="444"/>
      <c r="CD26" s="444"/>
      <c r="CE26" s="444"/>
      <c r="CF26" s="445"/>
      <c r="CG26" s="443"/>
      <c r="CH26" s="444"/>
      <c r="CI26" s="444"/>
      <c r="CJ26" s="444"/>
      <c r="CK26" s="444"/>
      <c r="CL26" s="444"/>
      <c r="CM26" s="444"/>
      <c r="CN26" s="444"/>
      <c r="CO26" s="444"/>
      <c r="CP26" s="444"/>
      <c r="CQ26" s="444"/>
      <c r="CR26" s="445"/>
      <c r="CS26" s="443"/>
      <c r="CT26" s="444"/>
      <c r="CU26" s="444"/>
      <c r="CV26" s="444"/>
      <c r="CW26" s="444"/>
      <c r="CX26" s="444"/>
      <c r="CY26" s="444"/>
      <c r="CZ26" s="444"/>
      <c r="DA26" s="444"/>
      <c r="DB26" s="444"/>
      <c r="DC26" s="444"/>
      <c r="DD26" s="445"/>
    </row>
    <row r="27" spans="1:108" s="61" customFormat="1" ht="19.5" customHeight="1" x14ac:dyDescent="0.2">
      <c r="A27" s="60"/>
      <c r="B27" s="441" t="s">
        <v>133</v>
      </c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2"/>
      <c r="AW27" s="443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5"/>
      <c r="BI27" s="443"/>
      <c r="BJ27" s="444"/>
      <c r="BK27" s="444"/>
      <c r="BL27" s="444"/>
      <c r="BM27" s="444"/>
      <c r="BN27" s="444"/>
      <c r="BO27" s="444"/>
      <c r="BP27" s="444"/>
      <c r="BQ27" s="444"/>
      <c r="BR27" s="444"/>
      <c r="BS27" s="444"/>
      <c r="BT27" s="445"/>
      <c r="BU27" s="443"/>
      <c r="BV27" s="444"/>
      <c r="BW27" s="444"/>
      <c r="BX27" s="444"/>
      <c r="BY27" s="444"/>
      <c r="BZ27" s="444"/>
      <c r="CA27" s="444"/>
      <c r="CB27" s="444"/>
      <c r="CC27" s="444"/>
      <c r="CD27" s="444"/>
      <c r="CE27" s="444"/>
      <c r="CF27" s="445"/>
      <c r="CG27" s="443"/>
      <c r="CH27" s="444"/>
      <c r="CI27" s="444"/>
      <c r="CJ27" s="444"/>
      <c r="CK27" s="444"/>
      <c r="CL27" s="444"/>
      <c r="CM27" s="444"/>
      <c r="CN27" s="444"/>
      <c r="CO27" s="444"/>
      <c r="CP27" s="444"/>
      <c r="CQ27" s="444"/>
      <c r="CR27" s="445"/>
      <c r="CS27" s="443"/>
      <c r="CT27" s="444"/>
      <c r="CU27" s="444"/>
      <c r="CV27" s="444"/>
      <c r="CW27" s="444"/>
      <c r="CX27" s="444"/>
      <c r="CY27" s="444"/>
      <c r="CZ27" s="444"/>
      <c r="DA27" s="444"/>
      <c r="DB27" s="444"/>
      <c r="DC27" s="444"/>
      <c r="DD27" s="445"/>
    </row>
    <row r="28" spans="1:108" s="61" customFormat="1" ht="19.5" customHeight="1" x14ac:dyDescent="0.2">
      <c r="A28" s="60"/>
      <c r="B28" s="441" t="s">
        <v>146</v>
      </c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2"/>
      <c r="AW28" s="443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5"/>
      <c r="BI28" s="443"/>
      <c r="BJ28" s="444"/>
      <c r="BK28" s="444"/>
      <c r="BL28" s="444"/>
      <c r="BM28" s="444"/>
      <c r="BN28" s="444"/>
      <c r="BO28" s="444"/>
      <c r="BP28" s="444"/>
      <c r="BQ28" s="444"/>
      <c r="BR28" s="444"/>
      <c r="BS28" s="444"/>
      <c r="BT28" s="445"/>
      <c r="BU28" s="443"/>
      <c r="BV28" s="444"/>
      <c r="BW28" s="444"/>
      <c r="BX28" s="444"/>
      <c r="BY28" s="444"/>
      <c r="BZ28" s="444"/>
      <c r="CA28" s="444"/>
      <c r="CB28" s="444"/>
      <c r="CC28" s="444"/>
      <c r="CD28" s="444"/>
      <c r="CE28" s="444"/>
      <c r="CF28" s="445"/>
      <c r="CG28" s="443"/>
      <c r="CH28" s="444"/>
      <c r="CI28" s="444"/>
      <c r="CJ28" s="444"/>
      <c r="CK28" s="444"/>
      <c r="CL28" s="444"/>
      <c r="CM28" s="444"/>
      <c r="CN28" s="444"/>
      <c r="CO28" s="444"/>
      <c r="CP28" s="444"/>
      <c r="CQ28" s="444"/>
      <c r="CR28" s="445"/>
      <c r="CS28" s="443"/>
      <c r="CT28" s="444"/>
      <c r="CU28" s="444"/>
      <c r="CV28" s="444"/>
      <c r="CW28" s="444"/>
      <c r="CX28" s="444"/>
      <c r="CY28" s="444"/>
      <c r="CZ28" s="444"/>
      <c r="DA28" s="444"/>
      <c r="DB28" s="444"/>
      <c r="DC28" s="444"/>
      <c r="DD28" s="445"/>
    </row>
    <row r="29" spans="1:108" s="61" customFormat="1" ht="19.5" customHeight="1" x14ac:dyDescent="0.2">
      <c r="A29" s="60"/>
      <c r="B29" s="441" t="s">
        <v>138</v>
      </c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2"/>
      <c r="AW29" s="443"/>
      <c r="AX29" s="444"/>
      <c r="AY29" s="444"/>
      <c r="AZ29" s="444"/>
      <c r="BA29" s="444"/>
      <c r="BB29" s="444"/>
      <c r="BC29" s="444"/>
      <c r="BD29" s="444"/>
      <c r="BE29" s="444"/>
      <c r="BF29" s="444"/>
      <c r="BG29" s="444"/>
      <c r="BH29" s="445"/>
      <c r="BI29" s="443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5"/>
      <c r="BU29" s="443"/>
      <c r="BV29" s="444"/>
      <c r="BW29" s="444"/>
      <c r="BX29" s="444"/>
      <c r="BY29" s="444"/>
      <c r="BZ29" s="444"/>
      <c r="CA29" s="444"/>
      <c r="CB29" s="444"/>
      <c r="CC29" s="444"/>
      <c r="CD29" s="444"/>
      <c r="CE29" s="444"/>
      <c r="CF29" s="445"/>
      <c r="CG29" s="443"/>
      <c r="CH29" s="444"/>
      <c r="CI29" s="444"/>
      <c r="CJ29" s="444"/>
      <c r="CK29" s="444"/>
      <c r="CL29" s="444"/>
      <c r="CM29" s="444"/>
      <c r="CN29" s="444"/>
      <c r="CO29" s="444"/>
      <c r="CP29" s="444"/>
      <c r="CQ29" s="444"/>
      <c r="CR29" s="445"/>
      <c r="CS29" s="443"/>
      <c r="CT29" s="444"/>
      <c r="CU29" s="444"/>
      <c r="CV29" s="444"/>
      <c r="CW29" s="444"/>
      <c r="CX29" s="444"/>
      <c r="CY29" s="444"/>
      <c r="CZ29" s="444"/>
      <c r="DA29" s="444"/>
      <c r="DB29" s="444"/>
      <c r="DC29" s="444"/>
      <c r="DD29" s="445"/>
    </row>
    <row r="30" spans="1:108" s="61" customFormat="1" ht="19.5" customHeight="1" x14ac:dyDescent="0.2">
      <c r="A30" s="60"/>
      <c r="B30" s="441" t="s">
        <v>147</v>
      </c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2"/>
      <c r="AW30" s="443"/>
      <c r="AX30" s="444"/>
      <c r="AY30" s="444"/>
      <c r="AZ30" s="444"/>
      <c r="BA30" s="444"/>
      <c r="BB30" s="444"/>
      <c r="BC30" s="444"/>
      <c r="BD30" s="444"/>
      <c r="BE30" s="444"/>
      <c r="BF30" s="444"/>
      <c r="BG30" s="444"/>
      <c r="BH30" s="445"/>
      <c r="BI30" s="443"/>
      <c r="BJ30" s="444"/>
      <c r="BK30" s="444"/>
      <c r="BL30" s="444"/>
      <c r="BM30" s="444"/>
      <c r="BN30" s="444"/>
      <c r="BO30" s="444"/>
      <c r="BP30" s="444"/>
      <c r="BQ30" s="444"/>
      <c r="BR30" s="444"/>
      <c r="BS30" s="444"/>
      <c r="BT30" s="445"/>
      <c r="BU30" s="443"/>
      <c r="BV30" s="444"/>
      <c r="BW30" s="444"/>
      <c r="BX30" s="444"/>
      <c r="BY30" s="444"/>
      <c r="BZ30" s="444"/>
      <c r="CA30" s="444"/>
      <c r="CB30" s="444"/>
      <c r="CC30" s="444"/>
      <c r="CD30" s="444"/>
      <c r="CE30" s="444"/>
      <c r="CF30" s="445"/>
      <c r="CG30" s="443"/>
      <c r="CH30" s="444"/>
      <c r="CI30" s="444"/>
      <c r="CJ30" s="444"/>
      <c r="CK30" s="444"/>
      <c r="CL30" s="444"/>
      <c r="CM30" s="444"/>
      <c r="CN30" s="444"/>
      <c r="CO30" s="444"/>
      <c r="CP30" s="444"/>
      <c r="CQ30" s="444"/>
      <c r="CR30" s="445"/>
      <c r="CS30" s="443"/>
      <c r="CT30" s="444"/>
      <c r="CU30" s="444"/>
      <c r="CV30" s="444"/>
      <c r="CW30" s="444"/>
      <c r="CX30" s="444"/>
      <c r="CY30" s="444"/>
      <c r="CZ30" s="444"/>
      <c r="DA30" s="444"/>
      <c r="DB30" s="444"/>
      <c r="DC30" s="444"/>
      <c r="DD30" s="445"/>
    </row>
    <row r="31" spans="1:108" s="61" customFormat="1" ht="19.5" customHeight="1" x14ac:dyDescent="0.2">
      <c r="A31" s="60"/>
      <c r="B31" s="441" t="s">
        <v>148</v>
      </c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  <c r="AR31" s="441"/>
      <c r="AS31" s="441"/>
      <c r="AT31" s="441"/>
      <c r="AU31" s="441"/>
      <c r="AV31" s="442"/>
      <c r="AW31" s="443"/>
      <c r="AX31" s="444"/>
      <c r="AY31" s="444"/>
      <c r="AZ31" s="444"/>
      <c r="BA31" s="444"/>
      <c r="BB31" s="444"/>
      <c r="BC31" s="444"/>
      <c r="BD31" s="444"/>
      <c r="BE31" s="444"/>
      <c r="BF31" s="444"/>
      <c r="BG31" s="444"/>
      <c r="BH31" s="445"/>
      <c r="BI31" s="443"/>
      <c r="BJ31" s="444"/>
      <c r="BK31" s="444"/>
      <c r="BL31" s="444"/>
      <c r="BM31" s="444"/>
      <c r="BN31" s="444"/>
      <c r="BO31" s="444"/>
      <c r="BP31" s="444"/>
      <c r="BQ31" s="444"/>
      <c r="BR31" s="444"/>
      <c r="BS31" s="444"/>
      <c r="BT31" s="445"/>
      <c r="BU31" s="443"/>
      <c r="BV31" s="444"/>
      <c r="BW31" s="444"/>
      <c r="BX31" s="444"/>
      <c r="BY31" s="444"/>
      <c r="BZ31" s="444"/>
      <c r="CA31" s="444"/>
      <c r="CB31" s="444"/>
      <c r="CC31" s="444"/>
      <c r="CD31" s="444"/>
      <c r="CE31" s="444"/>
      <c r="CF31" s="445"/>
      <c r="CG31" s="443"/>
      <c r="CH31" s="444"/>
      <c r="CI31" s="444"/>
      <c r="CJ31" s="444"/>
      <c r="CK31" s="444"/>
      <c r="CL31" s="444"/>
      <c r="CM31" s="444"/>
      <c r="CN31" s="444"/>
      <c r="CO31" s="444"/>
      <c r="CP31" s="444"/>
      <c r="CQ31" s="444"/>
      <c r="CR31" s="445"/>
      <c r="CS31" s="443"/>
      <c r="CT31" s="444"/>
      <c r="CU31" s="444"/>
      <c r="CV31" s="444"/>
      <c r="CW31" s="444"/>
      <c r="CX31" s="444"/>
      <c r="CY31" s="444"/>
      <c r="CZ31" s="444"/>
      <c r="DA31" s="444"/>
      <c r="DB31" s="444"/>
      <c r="DC31" s="444"/>
      <c r="DD31" s="445"/>
    </row>
    <row r="32" spans="1:108" s="61" customFormat="1" ht="19.5" customHeight="1" x14ac:dyDescent="0.2">
      <c r="A32" s="60"/>
      <c r="B32" s="441" t="s">
        <v>140</v>
      </c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2"/>
      <c r="AW32" s="443"/>
      <c r="AX32" s="444"/>
      <c r="AY32" s="444"/>
      <c r="AZ32" s="444"/>
      <c r="BA32" s="444"/>
      <c r="BB32" s="444"/>
      <c r="BC32" s="444"/>
      <c r="BD32" s="444"/>
      <c r="BE32" s="444"/>
      <c r="BF32" s="444"/>
      <c r="BG32" s="444"/>
      <c r="BH32" s="445"/>
      <c r="BI32" s="443"/>
      <c r="BJ32" s="444"/>
      <c r="BK32" s="444"/>
      <c r="BL32" s="444"/>
      <c r="BM32" s="444"/>
      <c r="BN32" s="444"/>
      <c r="BO32" s="444"/>
      <c r="BP32" s="444"/>
      <c r="BQ32" s="444"/>
      <c r="BR32" s="444"/>
      <c r="BS32" s="444"/>
      <c r="BT32" s="445"/>
      <c r="BU32" s="443"/>
      <c r="BV32" s="444"/>
      <c r="BW32" s="444"/>
      <c r="BX32" s="444"/>
      <c r="BY32" s="444"/>
      <c r="BZ32" s="444"/>
      <c r="CA32" s="444"/>
      <c r="CB32" s="444"/>
      <c r="CC32" s="444"/>
      <c r="CD32" s="444"/>
      <c r="CE32" s="444"/>
      <c r="CF32" s="445"/>
      <c r="CG32" s="443"/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5"/>
      <c r="CS32" s="443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5"/>
    </row>
    <row r="33" spans="1:108" s="61" customFormat="1" ht="19.5" customHeight="1" x14ac:dyDescent="0.2">
      <c r="A33" s="60"/>
      <c r="B33" s="441" t="s">
        <v>149</v>
      </c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2"/>
      <c r="AW33" s="443"/>
      <c r="AX33" s="444"/>
      <c r="AY33" s="444"/>
      <c r="AZ33" s="444"/>
      <c r="BA33" s="444"/>
      <c r="BB33" s="444"/>
      <c r="BC33" s="444"/>
      <c r="BD33" s="444"/>
      <c r="BE33" s="444"/>
      <c r="BF33" s="444"/>
      <c r="BG33" s="444"/>
      <c r="BH33" s="445"/>
      <c r="BI33" s="443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5"/>
      <c r="BU33" s="443"/>
      <c r="BV33" s="444"/>
      <c r="BW33" s="444"/>
      <c r="BX33" s="444"/>
      <c r="BY33" s="444"/>
      <c r="BZ33" s="444"/>
      <c r="CA33" s="444"/>
      <c r="CB33" s="444"/>
      <c r="CC33" s="444"/>
      <c r="CD33" s="444"/>
      <c r="CE33" s="444"/>
      <c r="CF33" s="445"/>
      <c r="CG33" s="443"/>
      <c r="CH33" s="444"/>
      <c r="CI33" s="444"/>
      <c r="CJ33" s="444"/>
      <c r="CK33" s="444"/>
      <c r="CL33" s="444"/>
      <c r="CM33" s="444"/>
      <c r="CN33" s="444"/>
      <c r="CO33" s="444"/>
      <c r="CP33" s="444"/>
      <c r="CQ33" s="444"/>
      <c r="CR33" s="445"/>
      <c r="CS33" s="443"/>
      <c r="CT33" s="444"/>
      <c r="CU33" s="444"/>
      <c r="CV33" s="444"/>
      <c r="CW33" s="444"/>
      <c r="CX33" s="444"/>
      <c r="CY33" s="444"/>
      <c r="CZ33" s="444"/>
      <c r="DA33" s="444"/>
      <c r="DB33" s="444"/>
      <c r="DC33" s="444"/>
      <c r="DD33" s="445"/>
    </row>
    <row r="34" spans="1:108" s="61" customFormat="1" ht="19.5" customHeight="1" x14ac:dyDescent="0.2">
      <c r="A34" s="60"/>
      <c r="B34" s="441" t="s">
        <v>150</v>
      </c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2"/>
      <c r="AW34" s="443"/>
      <c r="AX34" s="444"/>
      <c r="AY34" s="444"/>
      <c r="AZ34" s="444"/>
      <c r="BA34" s="444"/>
      <c r="BB34" s="444"/>
      <c r="BC34" s="444"/>
      <c r="BD34" s="444"/>
      <c r="BE34" s="444"/>
      <c r="BF34" s="444"/>
      <c r="BG34" s="444"/>
      <c r="BH34" s="445"/>
      <c r="BI34" s="443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5"/>
      <c r="BU34" s="443"/>
      <c r="BV34" s="444"/>
      <c r="BW34" s="444"/>
      <c r="BX34" s="444"/>
      <c r="BY34" s="444"/>
      <c r="BZ34" s="444"/>
      <c r="CA34" s="444"/>
      <c r="CB34" s="444"/>
      <c r="CC34" s="444"/>
      <c r="CD34" s="444"/>
      <c r="CE34" s="444"/>
      <c r="CF34" s="445"/>
      <c r="CG34" s="443"/>
      <c r="CH34" s="444"/>
      <c r="CI34" s="444"/>
      <c r="CJ34" s="444"/>
      <c r="CK34" s="444"/>
      <c r="CL34" s="444"/>
      <c r="CM34" s="444"/>
      <c r="CN34" s="444"/>
      <c r="CO34" s="444"/>
      <c r="CP34" s="444"/>
      <c r="CQ34" s="444"/>
      <c r="CR34" s="445"/>
      <c r="CS34" s="443"/>
      <c r="CT34" s="444"/>
      <c r="CU34" s="444"/>
      <c r="CV34" s="444"/>
      <c r="CW34" s="444"/>
      <c r="CX34" s="444"/>
      <c r="CY34" s="444"/>
      <c r="CZ34" s="444"/>
      <c r="DA34" s="444"/>
      <c r="DB34" s="444"/>
      <c r="DC34" s="444"/>
      <c r="DD34" s="445"/>
    </row>
    <row r="35" spans="1:108" s="61" customFormat="1" ht="19.5" customHeight="1" x14ac:dyDescent="0.2">
      <c r="A35" s="60"/>
      <c r="B35" s="441" t="s">
        <v>143</v>
      </c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2"/>
      <c r="AW35" s="443"/>
      <c r="AX35" s="444"/>
      <c r="AY35" s="444"/>
      <c r="AZ35" s="444"/>
      <c r="BA35" s="444"/>
      <c r="BB35" s="444"/>
      <c r="BC35" s="444"/>
      <c r="BD35" s="444"/>
      <c r="BE35" s="444"/>
      <c r="BF35" s="444"/>
      <c r="BG35" s="444"/>
      <c r="BH35" s="445"/>
      <c r="BI35" s="443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5"/>
      <c r="BU35" s="443"/>
      <c r="BV35" s="444"/>
      <c r="BW35" s="444"/>
      <c r="BX35" s="444"/>
      <c r="BY35" s="444"/>
      <c r="BZ35" s="444"/>
      <c r="CA35" s="444"/>
      <c r="CB35" s="444"/>
      <c r="CC35" s="444"/>
      <c r="CD35" s="444"/>
      <c r="CE35" s="444"/>
      <c r="CF35" s="445"/>
      <c r="CG35" s="443"/>
      <c r="CH35" s="444"/>
      <c r="CI35" s="444"/>
      <c r="CJ35" s="444"/>
      <c r="CK35" s="444"/>
      <c r="CL35" s="444"/>
      <c r="CM35" s="444"/>
      <c r="CN35" s="444"/>
      <c r="CO35" s="444"/>
      <c r="CP35" s="444"/>
      <c r="CQ35" s="444"/>
      <c r="CR35" s="445"/>
      <c r="CS35" s="443"/>
      <c r="CT35" s="444"/>
      <c r="CU35" s="444"/>
      <c r="CV35" s="444"/>
      <c r="CW35" s="444"/>
      <c r="CX35" s="444"/>
      <c r="CY35" s="444"/>
      <c r="CZ35" s="444"/>
      <c r="DA35" s="444"/>
      <c r="DB35" s="444"/>
      <c r="DC35" s="444"/>
      <c r="DD35" s="445"/>
    </row>
    <row r="36" spans="1:108" s="61" customFormat="1" ht="19.5" customHeight="1" x14ac:dyDescent="0.2">
      <c r="A36" s="62"/>
      <c r="B36" s="462" t="s">
        <v>143</v>
      </c>
      <c r="C36" s="462"/>
      <c r="D36" s="462"/>
      <c r="E36" s="462"/>
      <c r="F36" s="462"/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2"/>
      <c r="AS36" s="462"/>
      <c r="AT36" s="462"/>
      <c r="AU36" s="462"/>
      <c r="AV36" s="463"/>
      <c r="AW36" s="457"/>
      <c r="AX36" s="458"/>
      <c r="AY36" s="458"/>
      <c r="AZ36" s="458"/>
      <c r="BA36" s="458"/>
      <c r="BB36" s="458"/>
      <c r="BC36" s="458"/>
      <c r="BD36" s="458"/>
      <c r="BE36" s="458"/>
      <c r="BF36" s="458"/>
      <c r="BG36" s="458"/>
      <c r="BH36" s="459"/>
      <c r="BI36" s="457"/>
      <c r="BJ36" s="458"/>
      <c r="BK36" s="458"/>
      <c r="BL36" s="458"/>
      <c r="BM36" s="458"/>
      <c r="BN36" s="458"/>
      <c r="BO36" s="458"/>
      <c r="BP36" s="458"/>
      <c r="BQ36" s="458"/>
      <c r="BR36" s="458"/>
      <c r="BS36" s="458"/>
      <c r="BT36" s="459"/>
      <c r="BU36" s="457"/>
      <c r="BV36" s="458"/>
      <c r="BW36" s="458"/>
      <c r="BX36" s="458"/>
      <c r="BY36" s="458"/>
      <c r="BZ36" s="458"/>
      <c r="CA36" s="458"/>
      <c r="CB36" s="458"/>
      <c r="CC36" s="458"/>
      <c r="CD36" s="458"/>
      <c r="CE36" s="458"/>
      <c r="CF36" s="459"/>
      <c r="CG36" s="457"/>
      <c r="CH36" s="458"/>
      <c r="CI36" s="458"/>
      <c r="CJ36" s="458"/>
      <c r="CK36" s="458"/>
      <c r="CL36" s="458"/>
      <c r="CM36" s="458"/>
      <c r="CN36" s="458"/>
      <c r="CO36" s="458"/>
      <c r="CP36" s="458"/>
      <c r="CQ36" s="458"/>
      <c r="CR36" s="459"/>
      <c r="CS36" s="457"/>
      <c r="CT36" s="458"/>
      <c r="CU36" s="458"/>
      <c r="CV36" s="458"/>
      <c r="CW36" s="458"/>
      <c r="CX36" s="458"/>
      <c r="CY36" s="458"/>
      <c r="CZ36" s="458"/>
      <c r="DA36" s="458"/>
      <c r="DB36" s="458"/>
      <c r="DC36" s="458"/>
      <c r="DD36" s="459"/>
    </row>
    <row r="37" spans="1:108" s="61" customFormat="1" ht="19.5" customHeight="1" x14ac:dyDescent="0.2">
      <c r="A37" s="62"/>
      <c r="B37" s="462" t="s">
        <v>144</v>
      </c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462"/>
      <c r="T37" s="462"/>
      <c r="U37" s="462"/>
      <c r="V37" s="462"/>
      <c r="W37" s="462"/>
      <c r="X37" s="462"/>
      <c r="Y37" s="462"/>
      <c r="Z37" s="462"/>
      <c r="AA37" s="462"/>
      <c r="AB37" s="462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2"/>
      <c r="AS37" s="462"/>
      <c r="AT37" s="462"/>
      <c r="AU37" s="462"/>
      <c r="AV37" s="463"/>
      <c r="AW37" s="457"/>
      <c r="AX37" s="458"/>
      <c r="AY37" s="458"/>
      <c r="AZ37" s="458"/>
      <c r="BA37" s="458"/>
      <c r="BB37" s="458"/>
      <c r="BC37" s="458"/>
      <c r="BD37" s="458"/>
      <c r="BE37" s="458"/>
      <c r="BF37" s="458"/>
      <c r="BG37" s="458"/>
      <c r="BH37" s="459"/>
      <c r="BI37" s="457"/>
      <c r="BJ37" s="458"/>
      <c r="BK37" s="458"/>
      <c r="BL37" s="458"/>
      <c r="BM37" s="458"/>
      <c r="BN37" s="458"/>
      <c r="BO37" s="458"/>
      <c r="BP37" s="458"/>
      <c r="BQ37" s="458"/>
      <c r="BR37" s="458"/>
      <c r="BS37" s="458"/>
      <c r="BT37" s="459"/>
      <c r="BU37" s="457"/>
      <c r="BV37" s="458"/>
      <c r="BW37" s="458"/>
      <c r="BX37" s="458"/>
      <c r="BY37" s="458"/>
      <c r="BZ37" s="458"/>
      <c r="CA37" s="458"/>
      <c r="CB37" s="458"/>
      <c r="CC37" s="458"/>
      <c r="CD37" s="458"/>
      <c r="CE37" s="458"/>
      <c r="CF37" s="459"/>
      <c r="CG37" s="457"/>
      <c r="CH37" s="458"/>
      <c r="CI37" s="458"/>
      <c r="CJ37" s="458"/>
      <c r="CK37" s="458"/>
      <c r="CL37" s="458"/>
      <c r="CM37" s="458"/>
      <c r="CN37" s="458"/>
      <c r="CO37" s="458"/>
      <c r="CP37" s="458"/>
      <c r="CQ37" s="458"/>
      <c r="CR37" s="459"/>
      <c r="CS37" s="457"/>
      <c r="CT37" s="458"/>
      <c r="CU37" s="458"/>
      <c r="CV37" s="458"/>
      <c r="CW37" s="458"/>
      <c r="CX37" s="458"/>
      <c r="CY37" s="458"/>
      <c r="CZ37" s="458"/>
      <c r="DA37" s="458"/>
      <c r="DB37" s="458"/>
      <c r="DC37" s="458"/>
      <c r="DD37" s="459"/>
    </row>
    <row r="38" spans="1:108" s="61" customFormat="1" ht="19.5" customHeight="1" x14ac:dyDescent="0.2">
      <c r="A38" s="60"/>
      <c r="B38" s="441" t="s">
        <v>145</v>
      </c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2"/>
      <c r="AW38" s="443"/>
      <c r="AX38" s="444"/>
      <c r="AY38" s="444"/>
      <c r="AZ38" s="444"/>
      <c r="BA38" s="444"/>
      <c r="BB38" s="444"/>
      <c r="BC38" s="444"/>
      <c r="BD38" s="444"/>
      <c r="BE38" s="444"/>
      <c r="BF38" s="444"/>
      <c r="BG38" s="444"/>
      <c r="BH38" s="445"/>
      <c r="BI38" s="443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5"/>
      <c r="BU38" s="443"/>
      <c r="BV38" s="444"/>
      <c r="BW38" s="444"/>
      <c r="BX38" s="444"/>
      <c r="BY38" s="444"/>
      <c r="BZ38" s="444"/>
      <c r="CA38" s="444"/>
      <c r="CB38" s="444"/>
      <c r="CC38" s="444"/>
      <c r="CD38" s="444"/>
      <c r="CE38" s="444"/>
      <c r="CF38" s="445"/>
      <c r="CG38" s="443"/>
      <c r="CH38" s="444"/>
      <c r="CI38" s="444"/>
      <c r="CJ38" s="444"/>
      <c r="CK38" s="444"/>
      <c r="CL38" s="444"/>
      <c r="CM38" s="444"/>
      <c r="CN38" s="444"/>
      <c r="CO38" s="444"/>
      <c r="CP38" s="444"/>
      <c r="CQ38" s="444"/>
      <c r="CR38" s="445"/>
      <c r="CS38" s="443"/>
      <c r="CT38" s="444"/>
      <c r="CU38" s="444"/>
      <c r="CV38" s="444"/>
      <c r="CW38" s="444"/>
      <c r="CX38" s="444"/>
      <c r="CY38" s="444"/>
      <c r="CZ38" s="444"/>
      <c r="DA38" s="444"/>
      <c r="DB38" s="444"/>
      <c r="DC38" s="444"/>
      <c r="DD38" s="445"/>
    </row>
    <row r="39" spans="1:108" s="61" customFormat="1" ht="19.5" customHeight="1" x14ac:dyDescent="0.2">
      <c r="A39" s="60"/>
      <c r="B39" s="441" t="s">
        <v>151</v>
      </c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1"/>
      <c r="AN39" s="441"/>
      <c r="AO39" s="441"/>
      <c r="AP39" s="441"/>
      <c r="AQ39" s="441"/>
      <c r="AR39" s="441"/>
      <c r="AS39" s="441"/>
      <c r="AT39" s="441"/>
      <c r="AU39" s="441"/>
      <c r="AV39" s="442"/>
      <c r="AW39" s="443"/>
      <c r="AX39" s="444"/>
      <c r="AY39" s="444"/>
      <c r="AZ39" s="444"/>
      <c r="BA39" s="444"/>
      <c r="BB39" s="444"/>
      <c r="BC39" s="444"/>
      <c r="BD39" s="444"/>
      <c r="BE39" s="444"/>
      <c r="BF39" s="444"/>
      <c r="BG39" s="444"/>
      <c r="BH39" s="445"/>
      <c r="BI39" s="443"/>
      <c r="BJ39" s="444"/>
      <c r="BK39" s="444"/>
      <c r="BL39" s="444"/>
      <c r="BM39" s="444"/>
      <c r="BN39" s="444"/>
      <c r="BO39" s="444"/>
      <c r="BP39" s="444"/>
      <c r="BQ39" s="444"/>
      <c r="BR39" s="444"/>
      <c r="BS39" s="444"/>
      <c r="BT39" s="445"/>
      <c r="BU39" s="443"/>
      <c r="BV39" s="444"/>
      <c r="BW39" s="444"/>
      <c r="BX39" s="444"/>
      <c r="BY39" s="444"/>
      <c r="BZ39" s="444"/>
      <c r="CA39" s="444"/>
      <c r="CB39" s="444"/>
      <c r="CC39" s="444"/>
      <c r="CD39" s="444"/>
      <c r="CE39" s="444"/>
      <c r="CF39" s="445"/>
      <c r="CG39" s="443"/>
      <c r="CH39" s="444"/>
      <c r="CI39" s="444"/>
      <c r="CJ39" s="444"/>
      <c r="CK39" s="444"/>
      <c r="CL39" s="444"/>
      <c r="CM39" s="444"/>
      <c r="CN39" s="444"/>
      <c r="CO39" s="444"/>
      <c r="CP39" s="444"/>
      <c r="CQ39" s="444"/>
      <c r="CR39" s="445"/>
      <c r="CS39" s="443"/>
      <c r="CT39" s="444"/>
      <c r="CU39" s="444"/>
      <c r="CV39" s="444"/>
      <c r="CW39" s="444"/>
      <c r="CX39" s="444"/>
      <c r="CY39" s="444"/>
      <c r="CZ39" s="444"/>
      <c r="DA39" s="444"/>
      <c r="DB39" s="444"/>
      <c r="DC39" s="444"/>
      <c r="DD39" s="445"/>
    </row>
    <row r="40" spans="1:108" s="61" customFormat="1" ht="19.5" customHeight="1" x14ac:dyDescent="0.25">
      <c r="A40" s="60"/>
      <c r="B40" s="441" t="s">
        <v>163</v>
      </c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  <c r="AQ40" s="441"/>
      <c r="AR40" s="441"/>
      <c r="AS40" s="441"/>
      <c r="AT40" s="441"/>
      <c r="AU40" s="441"/>
      <c r="AV40" s="442"/>
      <c r="AW40" s="443"/>
      <c r="AX40" s="444"/>
      <c r="AY40" s="444"/>
      <c r="AZ40" s="444"/>
      <c r="BA40" s="444"/>
      <c r="BB40" s="444"/>
      <c r="BC40" s="444"/>
      <c r="BD40" s="444"/>
      <c r="BE40" s="444"/>
      <c r="BF40" s="444"/>
      <c r="BG40" s="444"/>
      <c r="BH40" s="445"/>
      <c r="BI40" s="443"/>
      <c r="BJ40" s="444"/>
      <c r="BK40" s="444"/>
      <c r="BL40" s="444"/>
      <c r="BM40" s="444"/>
      <c r="BN40" s="444"/>
      <c r="BO40" s="444"/>
      <c r="BP40" s="444"/>
      <c r="BQ40" s="444"/>
      <c r="BR40" s="444"/>
      <c r="BS40" s="444"/>
      <c r="BT40" s="445"/>
      <c r="BU40" s="443"/>
      <c r="BV40" s="444"/>
      <c r="BW40" s="444"/>
      <c r="BX40" s="444"/>
      <c r="BY40" s="444"/>
      <c r="BZ40" s="444"/>
      <c r="CA40" s="444"/>
      <c r="CB40" s="444"/>
      <c r="CC40" s="444"/>
      <c r="CD40" s="444"/>
      <c r="CE40" s="444"/>
      <c r="CF40" s="445"/>
      <c r="CG40" s="443"/>
      <c r="CH40" s="444"/>
      <c r="CI40" s="444"/>
      <c r="CJ40" s="444"/>
      <c r="CK40" s="444"/>
      <c r="CL40" s="444"/>
      <c r="CM40" s="444"/>
      <c r="CN40" s="444"/>
      <c r="CO40" s="444"/>
      <c r="CP40" s="444"/>
      <c r="CQ40" s="444"/>
      <c r="CR40" s="445"/>
      <c r="CS40" s="443"/>
      <c r="CT40" s="444"/>
      <c r="CU40" s="444"/>
      <c r="CV40" s="444"/>
      <c r="CW40" s="444"/>
      <c r="CX40" s="444"/>
      <c r="CY40" s="444"/>
      <c r="CZ40" s="444"/>
      <c r="DA40" s="444"/>
      <c r="DB40" s="444"/>
      <c r="DC40" s="444"/>
      <c r="DD40" s="445"/>
    </row>
    <row r="41" spans="1:108" s="61" customFormat="1" ht="19.5" customHeight="1" x14ac:dyDescent="0.2">
      <c r="A41" s="60"/>
      <c r="B41" s="441" t="s">
        <v>152</v>
      </c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  <c r="AM41" s="441"/>
      <c r="AN41" s="441"/>
      <c r="AO41" s="441"/>
      <c r="AP41" s="441"/>
      <c r="AQ41" s="441"/>
      <c r="AR41" s="441"/>
      <c r="AS41" s="441"/>
      <c r="AT41" s="441"/>
      <c r="AU41" s="441"/>
      <c r="AV41" s="442"/>
      <c r="AW41" s="443"/>
      <c r="AX41" s="444"/>
      <c r="AY41" s="444"/>
      <c r="AZ41" s="444"/>
      <c r="BA41" s="444"/>
      <c r="BB41" s="444"/>
      <c r="BC41" s="444"/>
      <c r="BD41" s="444"/>
      <c r="BE41" s="444"/>
      <c r="BF41" s="444"/>
      <c r="BG41" s="444"/>
      <c r="BH41" s="445"/>
      <c r="BI41" s="443"/>
      <c r="BJ41" s="444"/>
      <c r="BK41" s="444"/>
      <c r="BL41" s="444"/>
      <c r="BM41" s="444"/>
      <c r="BN41" s="444"/>
      <c r="BO41" s="444"/>
      <c r="BP41" s="444"/>
      <c r="BQ41" s="444"/>
      <c r="BR41" s="444"/>
      <c r="BS41" s="444"/>
      <c r="BT41" s="445"/>
      <c r="BU41" s="443"/>
      <c r="BV41" s="444"/>
      <c r="BW41" s="444"/>
      <c r="BX41" s="444"/>
      <c r="BY41" s="444"/>
      <c r="BZ41" s="444"/>
      <c r="CA41" s="444"/>
      <c r="CB41" s="444"/>
      <c r="CC41" s="444"/>
      <c r="CD41" s="444"/>
      <c r="CE41" s="444"/>
      <c r="CF41" s="445"/>
      <c r="CG41" s="443"/>
      <c r="CH41" s="444"/>
      <c r="CI41" s="444"/>
      <c r="CJ41" s="444"/>
      <c r="CK41" s="444"/>
      <c r="CL41" s="444"/>
      <c r="CM41" s="444"/>
      <c r="CN41" s="444"/>
      <c r="CO41" s="444"/>
      <c r="CP41" s="444"/>
      <c r="CQ41" s="444"/>
      <c r="CR41" s="445"/>
      <c r="CS41" s="443"/>
      <c r="CT41" s="444"/>
      <c r="CU41" s="444"/>
      <c r="CV41" s="444"/>
      <c r="CW41" s="444"/>
      <c r="CX41" s="444"/>
      <c r="CY41" s="444"/>
      <c r="CZ41" s="444"/>
      <c r="DA41" s="444"/>
      <c r="DB41" s="444"/>
      <c r="DC41" s="444"/>
      <c r="DD41" s="445"/>
    </row>
    <row r="42" spans="1:108" s="61" customFormat="1" ht="19.5" customHeight="1" x14ac:dyDescent="0.2">
      <c r="A42" s="60"/>
      <c r="B42" s="441" t="s">
        <v>133</v>
      </c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41"/>
      <c r="U42" s="441"/>
      <c r="V42" s="441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2"/>
      <c r="AW42" s="443"/>
      <c r="AX42" s="444"/>
      <c r="AY42" s="444"/>
      <c r="AZ42" s="444"/>
      <c r="BA42" s="444"/>
      <c r="BB42" s="444"/>
      <c r="BC42" s="444"/>
      <c r="BD42" s="444"/>
      <c r="BE42" s="444"/>
      <c r="BF42" s="444"/>
      <c r="BG42" s="444"/>
      <c r="BH42" s="445"/>
      <c r="BI42" s="443"/>
      <c r="BJ42" s="444"/>
      <c r="BK42" s="444"/>
      <c r="BL42" s="444"/>
      <c r="BM42" s="444"/>
      <c r="BN42" s="444"/>
      <c r="BO42" s="444"/>
      <c r="BP42" s="444"/>
      <c r="BQ42" s="444"/>
      <c r="BR42" s="444"/>
      <c r="BS42" s="444"/>
      <c r="BT42" s="445"/>
      <c r="BU42" s="443"/>
      <c r="BV42" s="444"/>
      <c r="BW42" s="444"/>
      <c r="BX42" s="444"/>
      <c r="BY42" s="444"/>
      <c r="BZ42" s="444"/>
      <c r="CA42" s="444"/>
      <c r="CB42" s="444"/>
      <c r="CC42" s="444"/>
      <c r="CD42" s="444"/>
      <c r="CE42" s="444"/>
      <c r="CF42" s="445"/>
      <c r="CG42" s="443"/>
      <c r="CH42" s="444"/>
      <c r="CI42" s="444"/>
      <c r="CJ42" s="444"/>
      <c r="CK42" s="444"/>
      <c r="CL42" s="444"/>
      <c r="CM42" s="444"/>
      <c r="CN42" s="444"/>
      <c r="CO42" s="444"/>
      <c r="CP42" s="444"/>
      <c r="CQ42" s="444"/>
      <c r="CR42" s="445"/>
      <c r="CS42" s="443"/>
      <c r="CT42" s="444"/>
      <c r="CU42" s="444"/>
      <c r="CV42" s="444"/>
      <c r="CW42" s="444"/>
      <c r="CX42" s="444"/>
      <c r="CY42" s="444"/>
      <c r="CZ42" s="444"/>
      <c r="DA42" s="444"/>
      <c r="DB42" s="444"/>
      <c r="DC42" s="444"/>
      <c r="DD42" s="445"/>
    </row>
    <row r="43" spans="1:108" s="61" customFormat="1" ht="19.5" customHeight="1" x14ac:dyDescent="0.2">
      <c r="A43" s="60"/>
      <c r="B43" s="441" t="s">
        <v>146</v>
      </c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2"/>
      <c r="AW43" s="443"/>
      <c r="AX43" s="444"/>
      <c r="AY43" s="444"/>
      <c r="AZ43" s="444"/>
      <c r="BA43" s="444"/>
      <c r="BB43" s="444"/>
      <c r="BC43" s="444"/>
      <c r="BD43" s="444"/>
      <c r="BE43" s="444"/>
      <c r="BF43" s="444"/>
      <c r="BG43" s="444"/>
      <c r="BH43" s="445"/>
      <c r="BI43" s="443"/>
      <c r="BJ43" s="444"/>
      <c r="BK43" s="444"/>
      <c r="BL43" s="444"/>
      <c r="BM43" s="444"/>
      <c r="BN43" s="444"/>
      <c r="BO43" s="444"/>
      <c r="BP43" s="444"/>
      <c r="BQ43" s="444"/>
      <c r="BR43" s="444"/>
      <c r="BS43" s="444"/>
      <c r="BT43" s="445"/>
      <c r="BU43" s="443"/>
      <c r="BV43" s="444"/>
      <c r="BW43" s="444"/>
      <c r="BX43" s="444"/>
      <c r="BY43" s="444"/>
      <c r="BZ43" s="444"/>
      <c r="CA43" s="444"/>
      <c r="CB43" s="444"/>
      <c r="CC43" s="444"/>
      <c r="CD43" s="444"/>
      <c r="CE43" s="444"/>
      <c r="CF43" s="445"/>
      <c r="CG43" s="443"/>
      <c r="CH43" s="444"/>
      <c r="CI43" s="444"/>
      <c r="CJ43" s="444"/>
      <c r="CK43" s="444"/>
      <c r="CL43" s="444"/>
      <c r="CM43" s="444"/>
      <c r="CN43" s="444"/>
      <c r="CO43" s="444"/>
      <c r="CP43" s="444"/>
      <c r="CQ43" s="444"/>
      <c r="CR43" s="445"/>
      <c r="CS43" s="443"/>
      <c r="CT43" s="444"/>
      <c r="CU43" s="444"/>
      <c r="CV43" s="444"/>
      <c r="CW43" s="444"/>
      <c r="CX43" s="444"/>
      <c r="CY43" s="444"/>
      <c r="CZ43" s="444"/>
      <c r="DA43" s="444"/>
      <c r="DB43" s="444"/>
      <c r="DC43" s="444"/>
      <c r="DD43" s="445"/>
    </row>
    <row r="44" spans="1:108" s="61" customFormat="1" ht="19.5" customHeight="1" x14ac:dyDescent="0.2">
      <c r="A44" s="60"/>
      <c r="B44" s="441" t="s">
        <v>138</v>
      </c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2"/>
      <c r="AW44" s="443"/>
      <c r="AX44" s="444"/>
      <c r="AY44" s="444"/>
      <c r="AZ44" s="444"/>
      <c r="BA44" s="444"/>
      <c r="BB44" s="444"/>
      <c r="BC44" s="444"/>
      <c r="BD44" s="444"/>
      <c r="BE44" s="444"/>
      <c r="BF44" s="444"/>
      <c r="BG44" s="444"/>
      <c r="BH44" s="445"/>
      <c r="BI44" s="443"/>
      <c r="BJ44" s="444"/>
      <c r="BK44" s="444"/>
      <c r="BL44" s="444"/>
      <c r="BM44" s="444"/>
      <c r="BN44" s="444"/>
      <c r="BO44" s="444"/>
      <c r="BP44" s="444"/>
      <c r="BQ44" s="444"/>
      <c r="BR44" s="444"/>
      <c r="BS44" s="444"/>
      <c r="BT44" s="445"/>
      <c r="BU44" s="443"/>
      <c r="BV44" s="444"/>
      <c r="BW44" s="444"/>
      <c r="BX44" s="444"/>
      <c r="BY44" s="444"/>
      <c r="BZ44" s="444"/>
      <c r="CA44" s="444"/>
      <c r="CB44" s="444"/>
      <c r="CC44" s="444"/>
      <c r="CD44" s="444"/>
      <c r="CE44" s="444"/>
      <c r="CF44" s="445"/>
      <c r="CG44" s="443"/>
      <c r="CH44" s="444"/>
      <c r="CI44" s="444"/>
      <c r="CJ44" s="444"/>
      <c r="CK44" s="444"/>
      <c r="CL44" s="444"/>
      <c r="CM44" s="444"/>
      <c r="CN44" s="444"/>
      <c r="CO44" s="444"/>
      <c r="CP44" s="444"/>
      <c r="CQ44" s="444"/>
      <c r="CR44" s="445"/>
      <c r="CS44" s="443"/>
      <c r="CT44" s="444"/>
      <c r="CU44" s="444"/>
      <c r="CV44" s="444"/>
      <c r="CW44" s="444"/>
      <c r="CX44" s="444"/>
      <c r="CY44" s="444"/>
      <c r="CZ44" s="444"/>
      <c r="DA44" s="444"/>
      <c r="DB44" s="444"/>
      <c r="DC44" s="444"/>
      <c r="DD44" s="445"/>
    </row>
    <row r="45" spans="1:108" s="61" customFormat="1" ht="19.5" customHeight="1" x14ac:dyDescent="0.2">
      <c r="A45" s="60"/>
      <c r="B45" s="441" t="s">
        <v>139</v>
      </c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2"/>
      <c r="AW45" s="443"/>
      <c r="AX45" s="444"/>
      <c r="AY45" s="444"/>
      <c r="AZ45" s="444"/>
      <c r="BA45" s="444"/>
      <c r="BB45" s="444"/>
      <c r="BC45" s="444"/>
      <c r="BD45" s="444"/>
      <c r="BE45" s="444"/>
      <c r="BF45" s="444"/>
      <c r="BG45" s="444"/>
      <c r="BH45" s="445"/>
      <c r="BI45" s="443"/>
      <c r="BJ45" s="444"/>
      <c r="BK45" s="444"/>
      <c r="BL45" s="444"/>
      <c r="BM45" s="444"/>
      <c r="BN45" s="444"/>
      <c r="BO45" s="444"/>
      <c r="BP45" s="444"/>
      <c r="BQ45" s="444"/>
      <c r="BR45" s="444"/>
      <c r="BS45" s="444"/>
      <c r="BT45" s="445"/>
      <c r="BU45" s="443"/>
      <c r="BV45" s="444"/>
      <c r="BW45" s="444"/>
      <c r="BX45" s="444"/>
      <c r="BY45" s="444"/>
      <c r="BZ45" s="444"/>
      <c r="CA45" s="444"/>
      <c r="CB45" s="444"/>
      <c r="CC45" s="444"/>
      <c r="CD45" s="444"/>
      <c r="CE45" s="444"/>
      <c r="CF45" s="445"/>
      <c r="CG45" s="443"/>
      <c r="CH45" s="444"/>
      <c r="CI45" s="444"/>
      <c r="CJ45" s="444"/>
      <c r="CK45" s="444"/>
      <c r="CL45" s="444"/>
      <c r="CM45" s="444"/>
      <c r="CN45" s="444"/>
      <c r="CO45" s="444"/>
      <c r="CP45" s="444"/>
      <c r="CQ45" s="444"/>
      <c r="CR45" s="445"/>
      <c r="CS45" s="443"/>
      <c r="CT45" s="444"/>
      <c r="CU45" s="444"/>
      <c r="CV45" s="444"/>
      <c r="CW45" s="444"/>
      <c r="CX45" s="444"/>
      <c r="CY45" s="444"/>
      <c r="CZ45" s="444"/>
      <c r="DA45" s="444"/>
      <c r="DB45" s="444"/>
      <c r="DC45" s="444"/>
      <c r="DD45" s="445"/>
    </row>
    <row r="46" spans="1:108" s="61" customFormat="1" ht="19.5" customHeight="1" x14ac:dyDescent="0.2">
      <c r="A46" s="60"/>
      <c r="B46" s="441" t="s">
        <v>140</v>
      </c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2"/>
      <c r="AW46" s="443"/>
      <c r="AX46" s="444"/>
      <c r="AY46" s="444"/>
      <c r="AZ46" s="444"/>
      <c r="BA46" s="444"/>
      <c r="BB46" s="444"/>
      <c r="BC46" s="444"/>
      <c r="BD46" s="444"/>
      <c r="BE46" s="444"/>
      <c r="BF46" s="444"/>
      <c r="BG46" s="444"/>
      <c r="BH46" s="445"/>
      <c r="BI46" s="443"/>
      <c r="BJ46" s="444"/>
      <c r="BK46" s="444"/>
      <c r="BL46" s="444"/>
      <c r="BM46" s="444"/>
      <c r="BN46" s="444"/>
      <c r="BO46" s="444"/>
      <c r="BP46" s="444"/>
      <c r="BQ46" s="444"/>
      <c r="BR46" s="444"/>
      <c r="BS46" s="444"/>
      <c r="BT46" s="445"/>
      <c r="BU46" s="443"/>
      <c r="BV46" s="444"/>
      <c r="BW46" s="444"/>
      <c r="BX46" s="444"/>
      <c r="BY46" s="444"/>
      <c r="BZ46" s="444"/>
      <c r="CA46" s="444"/>
      <c r="CB46" s="444"/>
      <c r="CC46" s="444"/>
      <c r="CD46" s="444"/>
      <c r="CE46" s="444"/>
      <c r="CF46" s="445"/>
      <c r="CG46" s="443"/>
      <c r="CH46" s="444"/>
      <c r="CI46" s="444"/>
      <c r="CJ46" s="444"/>
      <c r="CK46" s="444"/>
      <c r="CL46" s="444"/>
      <c r="CM46" s="444"/>
      <c r="CN46" s="444"/>
      <c r="CO46" s="444"/>
      <c r="CP46" s="444"/>
      <c r="CQ46" s="444"/>
      <c r="CR46" s="445"/>
      <c r="CS46" s="443"/>
      <c r="CT46" s="444"/>
      <c r="CU46" s="444"/>
      <c r="CV46" s="444"/>
      <c r="CW46" s="444"/>
      <c r="CX46" s="444"/>
      <c r="CY46" s="444"/>
      <c r="CZ46" s="444"/>
      <c r="DA46" s="444"/>
      <c r="DB46" s="444"/>
      <c r="DC46" s="444"/>
      <c r="DD46" s="445"/>
    </row>
    <row r="47" spans="1:108" s="61" customFormat="1" ht="19.5" customHeight="1" x14ac:dyDescent="0.2">
      <c r="A47" s="60"/>
      <c r="B47" s="441" t="s">
        <v>153</v>
      </c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2"/>
      <c r="AW47" s="443"/>
      <c r="AX47" s="444"/>
      <c r="AY47" s="444"/>
      <c r="AZ47" s="444"/>
      <c r="BA47" s="444"/>
      <c r="BB47" s="444"/>
      <c r="BC47" s="444"/>
      <c r="BD47" s="444"/>
      <c r="BE47" s="444"/>
      <c r="BF47" s="444"/>
      <c r="BG47" s="444"/>
      <c r="BH47" s="445"/>
      <c r="BI47" s="443"/>
      <c r="BJ47" s="444"/>
      <c r="BK47" s="444"/>
      <c r="BL47" s="444"/>
      <c r="BM47" s="444"/>
      <c r="BN47" s="444"/>
      <c r="BO47" s="444"/>
      <c r="BP47" s="444"/>
      <c r="BQ47" s="444"/>
      <c r="BR47" s="444"/>
      <c r="BS47" s="444"/>
      <c r="BT47" s="445"/>
      <c r="BU47" s="443"/>
      <c r="BV47" s="444"/>
      <c r="BW47" s="444"/>
      <c r="BX47" s="444"/>
      <c r="BY47" s="444"/>
      <c r="BZ47" s="444"/>
      <c r="CA47" s="444"/>
      <c r="CB47" s="444"/>
      <c r="CC47" s="444"/>
      <c r="CD47" s="444"/>
      <c r="CE47" s="444"/>
      <c r="CF47" s="445"/>
      <c r="CG47" s="443"/>
      <c r="CH47" s="444"/>
      <c r="CI47" s="444"/>
      <c r="CJ47" s="444"/>
      <c r="CK47" s="444"/>
      <c r="CL47" s="444"/>
      <c r="CM47" s="444"/>
      <c r="CN47" s="444"/>
      <c r="CO47" s="444"/>
      <c r="CP47" s="444"/>
      <c r="CQ47" s="444"/>
      <c r="CR47" s="445"/>
      <c r="CS47" s="443"/>
      <c r="CT47" s="444"/>
      <c r="CU47" s="444"/>
      <c r="CV47" s="444"/>
      <c r="CW47" s="444"/>
      <c r="CX47" s="444"/>
      <c r="CY47" s="444"/>
      <c r="CZ47" s="444"/>
      <c r="DA47" s="444"/>
      <c r="DB47" s="444"/>
      <c r="DC47" s="444"/>
      <c r="DD47" s="445"/>
    </row>
    <row r="48" spans="1:108" s="61" customFormat="1" ht="19.5" customHeight="1" x14ac:dyDescent="0.2">
      <c r="A48" s="60"/>
      <c r="B48" s="441" t="s">
        <v>154</v>
      </c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2"/>
      <c r="AW48" s="443"/>
      <c r="AX48" s="444"/>
      <c r="AY48" s="444"/>
      <c r="AZ48" s="444"/>
      <c r="BA48" s="444"/>
      <c r="BB48" s="444"/>
      <c r="BC48" s="444"/>
      <c r="BD48" s="444"/>
      <c r="BE48" s="444"/>
      <c r="BF48" s="444"/>
      <c r="BG48" s="444"/>
      <c r="BH48" s="445"/>
      <c r="BI48" s="443"/>
      <c r="BJ48" s="444"/>
      <c r="BK48" s="444"/>
      <c r="BL48" s="444"/>
      <c r="BM48" s="444"/>
      <c r="BN48" s="444"/>
      <c r="BO48" s="444"/>
      <c r="BP48" s="444"/>
      <c r="BQ48" s="444"/>
      <c r="BR48" s="444"/>
      <c r="BS48" s="444"/>
      <c r="BT48" s="445"/>
      <c r="BU48" s="443"/>
      <c r="BV48" s="444"/>
      <c r="BW48" s="444"/>
      <c r="BX48" s="444"/>
      <c r="BY48" s="444"/>
      <c r="BZ48" s="444"/>
      <c r="CA48" s="444"/>
      <c r="CB48" s="444"/>
      <c r="CC48" s="444"/>
      <c r="CD48" s="444"/>
      <c r="CE48" s="444"/>
      <c r="CF48" s="445"/>
      <c r="CG48" s="443"/>
      <c r="CH48" s="444"/>
      <c r="CI48" s="444"/>
      <c r="CJ48" s="444"/>
      <c r="CK48" s="444"/>
      <c r="CL48" s="444"/>
      <c r="CM48" s="444"/>
      <c r="CN48" s="444"/>
      <c r="CO48" s="444"/>
      <c r="CP48" s="444"/>
      <c r="CQ48" s="444"/>
      <c r="CR48" s="445"/>
      <c r="CS48" s="443"/>
      <c r="CT48" s="444"/>
      <c r="CU48" s="444"/>
      <c r="CV48" s="444"/>
      <c r="CW48" s="444"/>
      <c r="CX48" s="444"/>
      <c r="CY48" s="444"/>
      <c r="CZ48" s="444"/>
      <c r="DA48" s="444"/>
      <c r="DB48" s="444"/>
      <c r="DC48" s="444"/>
      <c r="DD48" s="445"/>
    </row>
    <row r="49" spans="1:108" s="61" customFormat="1" ht="19.5" customHeight="1" x14ac:dyDescent="0.2">
      <c r="A49" s="60"/>
      <c r="B49" s="441" t="s">
        <v>155</v>
      </c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2"/>
      <c r="AW49" s="443"/>
      <c r="AX49" s="444"/>
      <c r="AY49" s="444"/>
      <c r="AZ49" s="444"/>
      <c r="BA49" s="444"/>
      <c r="BB49" s="444"/>
      <c r="BC49" s="444"/>
      <c r="BD49" s="444"/>
      <c r="BE49" s="444"/>
      <c r="BF49" s="444"/>
      <c r="BG49" s="444"/>
      <c r="BH49" s="445"/>
      <c r="BI49" s="443"/>
      <c r="BJ49" s="444"/>
      <c r="BK49" s="444"/>
      <c r="BL49" s="444"/>
      <c r="BM49" s="444"/>
      <c r="BN49" s="444"/>
      <c r="BO49" s="444"/>
      <c r="BP49" s="444"/>
      <c r="BQ49" s="444"/>
      <c r="BR49" s="444"/>
      <c r="BS49" s="444"/>
      <c r="BT49" s="445"/>
      <c r="BU49" s="443"/>
      <c r="BV49" s="444"/>
      <c r="BW49" s="444"/>
      <c r="BX49" s="444"/>
      <c r="BY49" s="444"/>
      <c r="BZ49" s="444"/>
      <c r="CA49" s="444"/>
      <c r="CB49" s="444"/>
      <c r="CC49" s="444"/>
      <c r="CD49" s="444"/>
      <c r="CE49" s="444"/>
      <c r="CF49" s="445"/>
      <c r="CG49" s="443"/>
      <c r="CH49" s="444"/>
      <c r="CI49" s="444"/>
      <c r="CJ49" s="444"/>
      <c r="CK49" s="444"/>
      <c r="CL49" s="444"/>
      <c r="CM49" s="444"/>
      <c r="CN49" s="444"/>
      <c r="CO49" s="444"/>
      <c r="CP49" s="444"/>
      <c r="CQ49" s="444"/>
      <c r="CR49" s="445"/>
      <c r="CS49" s="443"/>
      <c r="CT49" s="444"/>
      <c r="CU49" s="444"/>
      <c r="CV49" s="444"/>
      <c r="CW49" s="444"/>
      <c r="CX49" s="444"/>
      <c r="CY49" s="444"/>
      <c r="CZ49" s="444"/>
      <c r="DA49" s="444"/>
      <c r="DB49" s="444"/>
      <c r="DC49" s="444"/>
      <c r="DD49" s="445"/>
    </row>
    <row r="50" spans="1:108" s="61" customFormat="1" ht="19.5" customHeight="1" x14ac:dyDescent="0.2">
      <c r="A50" s="60"/>
      <c r="B50" s="441" t="s">
        <v>149</v>
      </c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2"/>
      <c r="AW50" s="443"/>
      <c r="AX50" s="444"/>
      <c r="AY50" s="444"/>
      <c r="AZ50" s="444"/>
      <c r="BA50" s="444"/>
      <c r="BB50" s="444"/>
      <c r="BC50" s="444"/>
      <c r="BD50" s="444"/>
      <c r="BE50" s="444"/>
      <c r="BF50" s="444"/>
      <c r="BG50" s="444"/>
      <c r="BH50" s="445"/>
      <c r="BI50" s="443"/>
      <c r="BJ50" s="444"/>
      <c r="BK50" s="444"/>
      <c r="BL50" s="444"/>
      <c r="BM50" s="444"/>
      <c r="BN50" s="444"/>
      <c r="BO50" s="444"/>
      <c r="BP50" s="444"/>
      <c r="BQ50" s="444"/>
      <c r="BR50" s="444"/>
      <c r="BS50" s="444"/>
      <c r="BT50" s="445"/>
      <c r="BU50" s="443"/>
      <c r="BV50" s="444"/>
      <c r="BW50" s="444"/>
      <c r="BX50" s="444"/>
      <c r="BY50" s="444"/>
      <c r="BZ50" s="444"/>
      <c r="CA50" s="444"/>
      <c r="CB50" s="444"/>
      <c r="CC50" s="444"/>
      <c r="CD50" s="444"/>
      <c r="CE50" s="444"/>
      <c r="CF50" s="445"/>
      <c r="CG50" s="443"/>
      <c r="CH50" s="444"/>
      <c r="CI50" s="444"/>
      <c r="CJ50" s="444"/>
      <c r="CK50" s="444"/>
      <c r="CL50" s="444"/>
      <c r="CM50" s="444"/>
      <c r="CN50" s="444"/>
      <c r="CO50" s="444"/>
      <c r="CP50" s="444"/>
      <c r="CQ50" s="444"/>
      <c r="CR50" s="445"/>
      <c r="CS50" s="443"/>
      <c r="CT50" s="444"/>
      <c r="CU50" s="444"/>
      <c r="CV50" s="444"/>
      <c r="CW50" s="444"/>
      <c r="CX50" s="444"/>
      <c r="CY50" s="444"/>
      <c r="CZ50" s="444"/>
      <c r="DA50" s="444"/>
      <c r="DB50" s="444"/>
      <c r="DC50" s="444"/>
      <c r="DD50" s="445"/>
    </row>
    <row r="51" spans="1:108" s="61" customFormat="1" ht="19.5" customHeight="1" x14ac:dyDescent="0.2">
      <c r="A51" s="60"/>
      <c r="B51" s="441" t="s">
        <v>156</v>
      </c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  <c r="V51" s="441"/>
      <c r="W51" s="441"/>
      <c r="X51" s="441"/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2"/>
      <c r="AW51" s="443"/>
      <c r="AX51" s="444"/>
      <c r="AY51" s="444"/>
      <c r="AZ51" s="444"/>
      <c r="BA51" s="444"/>
      <c r="BB51" s="444"/>
      <c r="BC51" s="444"/>
      <c r="BD51" s="444"/>
      <c r="BE51" s="444"/>
      <c r="BF51" s="444"/>
      <c r="BG51" s="444"/>
      <c r="BH51" s="445"/>
      <c r="BI51" s="443"/>
      <c r="BJ51" s="444"/>
      <c r="BK51" s="444"/>
      <c r="BL51" s="444"/>
      <c r="BM51" s="444"/>
      <c r="BN51" s="444"/>
      <c r="BO51" s="444"/>
      <c r="BP51" s="444"/>
      <c r="BQ51" s="444"/>
      <c r="BR51" s="444"/>
      <c r="BS51" s="444"/>
      <c r="BT51" s="445"/>
      <c r="BU51" s="443"/>
      <c r="BV51" s="444"/>
      <c r="BW51" s="444"/>
      <c r="BX51" s="444"/>
      <c r="BY51" s="444"/>
      <c r="BZ51" s="444"/>
      <c r="CA51" s="444"/>
      <c r="CB51" s="444"/>
      <c r="CC51" s="444"/>
      <c r="CD51" s="444"/>
      <c r="CE51" s="444"/>
      <c r="CF51" s="445"/>
      <c r="CG51" s="443"/>
      <c r="CH51" s="444"/>
      <c r="CI51" s="444"/>
      <c r="CJ51" s="444"/>
      <c r="CK51" s="444"/>
      <c r="CL51" s="444"/>
      <c r="CM51" s="444"/>
      <c r="CN51" s="444"/>
      <c r="CO51" s="444"/>
      <c r="CP51" s="444"/>
      <c r="CQ51" s="444"/>
      <c r="CR51" s="445"/>
      <c r="CS51" s="443"/>
      <c r="CT51" s="444"/>
      <c r="CU51" s="444"/>
      <c r="CV51" s="444"/>
      <c r="CW51" s="444"/>
      <c r="CX51" s="444"/>
      <c r="CY51" s="444"/>
      <c r="CZ51" s="444"/>
      <c r="DA51" s="444"/>
      <c r="DB51" s="444"/>
      <c r="DC51" s="444"/>
      <c r="DD51" s="445"/>
    </row>
    <row r="52" spans="1:108" s="61" customFormat="1" ht="19.5" customHeight="1" x14ac:dyDescent="0.2">
      <c r="A52" s="60"/>
      <c r="B52" s="441" t="s">
        <v>157</v>
      </c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2"/>
      <c r="AW52" s="443"/>
      <c r="AX52" s="444"/>
      <c r="AY52" s="444"/>
      <c r="AZ52" s="444"/>
      <c r="BA52" s="444"/>
      <c r="BB52" s="444"/>
      <c r="BC52" s="444"/>
      <c r="BD52" s="444"/>
      <c r="BE52" s="444"/>
      <c r="BF52" s="444"/>
      <c r="BG52" s="444"/>
      <c r="BH52" s="445"/>
      <c r="BI52" s="443"/>
      <c r="BJ52" s="444"/>
      <c r="BK52" s="444"/>
      <c r="BL52" s="444"/>
      <c r="BM52" s="444"/>
      <c r="BN52" s="444"/>
      <c r="BO52" s="444"/>
      <c r="BP52" s="444"/>
      <c r="BQ52" s="444"/>
      <c r="BR52" s="444"/>
      <c r="BS52" s="444"/>
      <c r="BT52" s="445"/>
      <c r="BU52" s="443"/>
      <c r="BV52" s="444"/>
      <c r="BW52" s="444"/>
      <c r="BX52" s="444"/>
      <c r="BY52" s="444"/>
      <c r="BZ52" s="444"/>
      <c r="CA52" s="444"/>
      <c r="CB52" s="444"/>
      <c r="CC52" s="444"/>
      <c r="CD52" s="444"/>
      <c r="CE52" s="444"/>
      <c r="CF52" s="445"/>
      <c r="CG52" s="443"/>
      <c r="CH52" s="444"/>
      <c r="CI52" s="444"/>
      <c r="CJ52" s="444"/>
      <c r="CK52" s="444"/>
      <c r="CL52" s="444"/>
      <c r="CM52" s="444"/>
      <c r="CN52" s="444"/>
      <c r="CO52" s="444"/>
      <c r="CP52" s="444"/>
      <c r="CQ52" s="444"/>
      <c r="CR52" s="445"/>
      <c r="CS52" s="443"/>
      <c r="CT52" s="444"/>
      <c r="CU52" s="444"/>
      <c r="CV52" s="444"/>
      <c r="CW52" s="444"/>
      <c r="CX52" s="444"/>
      <c r="CY52" s="444"/>
      <c r="CZ52" s="444"/>
      <c r="DA52" s="444"/>
      <c r="DB52" s="444"/>
      <c r="DC52" s="444"/>
      <c r="DD52" s="445"/>
    </row>
    <row r="53" spans="1:108" s="61" customFormat="1" ht="19.5" customHeight="1" x14ac:dyDescent="0.2">
      <c r="A53" s="60"/>
      <c r="B53" s="441" t="s">
        <v>158</v>
      </c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  <c r="V53" s="441"/>
      <c r="W53" s="441"/>
      <c r="X53" s="441"/>
      <c r="Y53" s="441"/>
      <c r="Z53" s="441"/>
      <c r="AA53" s="441"/>
      <c r="AB53" s="441"/>
      <c r="AC53" s="441"/>
      <c r="AD53" s="441"/>
      <c r="AE53" s="441"/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2"/>
      <c r="AW53" s="443"/>
      <c r="AX53" s="444"/>
      <c r="AY53" s="444"/>
      <c r="AZ53" s="444"/>
      <c r="BA53" s="444"/>
      <c r="BB53" s="444"/>
      <c r="BC53" s="444"/>
      <c r="BD53" s="444"/>
      <c r="BE53" s="444"/>
      <c r="BF53" s="444"/>
      <c r="BG53" s="444"/>
      <c r="BH53" s="445"/>
      <c r="BI53" s="443"/>
      <c r="BJ53" s="444"/>
      <c r="BK53" s="444"/>
      <c r="BL53" s="444"/>
      <c r="BM53" s="444"/>
      <c r="BN53" s="444"/>
      <c r="BO53" s="444"/>
      <c r="BP53" s="444"/>
      <c r="BQ53" s="444"/>
      <c r="BR53" s="444"/>
      <c r="BS53" s="444"/>
      <c r="BT53" s="445"/>
      <c r="BU53" s="443"/>
      <c r="BV53" s="444"/>
      <c r="BW53" s="444"/>
      <c r="BX53" s="444"/>
      <c r="BY53" s="444"/>
      <c r="BZ53" s="444"/>
      <c r="CA53" s="444"/>
      <c r="CB53" s="444"/>
      <c r="CC53" s="444"/>
      <c r="CD53" s="444"/>
      <c r="CE53" s="444"/>
      <c r="CF53" s="445"/>
      <c r="CG53" s="443"/>
      <c r="CH53" s="444"/>
      <c r="CI53" s="444"/>
      <c r="CJ53" s="444"/>
      <c r="CK53" s="444"/>
      <c r="CL53" s="444"/>
      <c r="CM53" s="444"/>
      <c r="CN53" s="444"/>
      <c r="CO53" s="444"/>
      <c r="CP53" s="444"/>
      <c r="CQ53" s="444"/>
      <c r="CR53" s="445"/>
      <c r="CS53" s="443"/>
      <c r="CT53" s="444"/>
      <c r="CU53" s="444"/>
      <c r="CV53" s="444"/>
      <c r="CW53" s="444"/>
      <c r="CX53" s="444"/>
      <c r="CY53" s="444"/>
      <c r="CZ53" s="444"/>
      <c r="DA53" s="444"/>
      <c r="DB53" s="444"/>
      <c r="DC53" s="444"/>
      <c r="DD53" s="445"/>
    </row>
    <row r="54" spans="1:108" s="61" customFormat="1" ht="19.5" customHeight="1" x14ac:dyDescent="0.2">
      <c r="A54" s="60"/>
      <c r="B54" s="441" t="s">
        <v>150</v>
      </c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1"/>
      <c r="V54" s="441"/>
      <c r="W54" s="441"/>
      <c r="X54" s="441"/>
      <c r="Y54" s="441"/>
      <c r="Z54" s="441"/>
      <c r="AA54" s="441"/>
      <c r="AB54" s="441"/>
      <c r="AC54" s="441"/>
      <c r="AD54" s="441"/>
      <c r="AE54" s="441"/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2"/>
      <c r="AW54" s="443"/>
      <c r="AX54" s="444"/>
      <c r="AY54" s="444"/>
      <c r="AZ54" s="444"/>
      <c r="BA54" s="444"/>
      <c r="BB54" s="444"/>
      <c r="BC54" s="444"/>
      <c r="BD54" s="444"/>
      <c r="BE54" s="444"/>
      <c r="BF54" s="444"/>
      <c r="BG54" s="444"/>
      <c r="BH54" s="445"/>
      <c r="BI54" s="443"/>
      <c r="BJ54" s="444"/>
      <c r="BK54" s="444"/>
      <c r="BL54" s="444"/>
      <c r="BM54" s="444"/>
      <c r="BN54" s="444"/>
      <c r="BO54" s="444"/>
      <c r="BP54" s="444"/>
      <c r="BQ54" s="444"/>
      <c r="BR54" s="444"/>
      <c r="BS54" s="444"/>
      <c r="BT54" s="445"/>
      <c r="BU54" s="443"/>
      <c r="BV54" s="444"/>
      <c r="BW54" s="444"/>
      <c r="BX54" s="444"/>
      <c r="BY54" s="444"/>
      <c r="BZ54" s="444"/>
      <c r="CA54" s="444"/>
      <c r="CB54" s="444"/>
      <c r="CC54" s="444"/>
      <c r="CD54" s="444"/>
      <c r="CE54" s="444"/>
      <c r="CF54" s="445"/>
      <c r="CG54" s="443"/>
      <c r="CH54" s="444"/>
      <c r="CI54" s="444"/>
      <c r="CJ54" s="444"/>
      <c r="CK54" s="444"/>
      <c r="CL54" s="444"/>
      <c r="CM54" s="444"/>
      <c r="CN54" s="444"/>
      <c r="CO54" s="444"/>
      <c r="CP54" s="444"/>
      <c r="CQ54" s="444"/>
      <c r="CR54" s="445"/>
      <c r="CS54" s="443"/>
      <c r="CT54" s="444"/>
      <c r="CU54" s="444"/>
      <c r="CV54" s="444"/>
      <c r="CW54" s="444"/>
      <c r="CX54" s="444"/>
      <c r="CY54" s="444"/>
      <c r="CZ54" s="444"/>
      <c r="DA54" s="444"/>
      <c r="DB54" s="444"/>
      <c r="DC54" s="444"/>
      <c r="DD54" s="445"/>
    </row>
    <row r="55" spans="1:108" s="61" customFormat="1" ht="19.5" customHeight="1" x14ac:dyDescent="0.2">
      <c r="A55" s="60"/>
      <c r="B55" s="441" t="s">
        <v>143</v>
      </c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441"/>
      <c r="V55" s="441"/>
      <c r="W55" s="441"/>
      <c r="X55" s="441"/>
      <c r="Y55" s="441"/>
      <c r="Z55" s="441"/>
      <c r="AA55" s="441"/>
      <c r="AB55" s="441"/>
      <c r="AC55" s="441"/>
      <c r="AD55" s="441"/>
      <c r="AE55" s="441"/>
      <c r="AF55" s="441"/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2"/>
      <c r="AW55" s="443"/>
      <c r="AX55" s="444"/>
      <c r="AY55" s="444"/>
      <c r="AZ55" s="444"/>
      <c r="BA55" s="444"/>
      <c r="BB55" s="444"/>
      <c r="BC55" s="444"/>
      <c r="BD55" s="444"/>
      <c r="BE55" s="444"/>
      <c r="BF55" s="444"/>
      <c r="BG55" s="444"/>
      <c r="BH55" s="445"/>
      <c r="BI55" s="443"/>
      <c r="BJ55" s="444"/>
      <c r="BK55" s="444"/>
      <c r="BL55" s="444"/>
      <c r="BM55" s="444"/>
      <c r="BN55" s="444"/>
      <c r="BO55" s="444"/>
      <c r="BP55" s="444"/>
      <c r="BQ55" s="444"/>
      <c r="BR55" s="444"/>
      <c r="BS55" s="444"/>
      <c r="BT55" s="445"/>
      <c r="BU55" s="443"/>
      <c r="BV55" s="444"/>
      <c r="BW55" s="444"/>
      <c r="BX55" s="444"/>
      <c r="BY55" s="444"/>
      <c r="BZ55" s="444"/>
      <c r="CA55" s="444"/>
      <c r="CB55" s="444"/>
      <c r="CC55" s="444"/>
      <c r="CD55" s="444"/>
      <c r="CE55" s="444"/>
      <c r="CF55" s="445"/>
      <c r="CG55" s="443"/>
      <c r="CH55" s="444"/>
      <c r="CI55" s="444"/>
      <c r="CJ55" s="444"/>
      <c r="CK55" s="444"/>
      <c r="CL55" s="444"/>
      <c r="CM55" s="444"/>
      <c r="CN55" s="444"/>
      <c r="CO55" s="444"/>
      <c r="CP55" s="444"/>
      <c r="CQ55" s="444"/>
      <c r="CR55" s="445"/>
      <c r="CS55" s="443"/>
      <c r="CT55" s="444"/>
      <c r="CU55" s="444"/>
      <c r="CV55" s="444"/>
      <c r="CW55" s="444"/>
      <c r="CX55" s="444"/>
      <c r="CY55" s="444"/>
      <c r="CZ55" s="444"/>
      <c r="DA55" s="444"/>
      <c r="DB55" s="444"/>
      <c r="DC55" s="444"/>
      <c r="DD55" s="445"/>
    </row>
    <row r="56" spans="1:108" s="61" customFormat="1" ht="19.5" customHeight="1" x14ac:dyDescent="0.2">
      <c r="A56" s="60"/>
      <c r="B56" s="441" t="s">
        <v>159</v>
      </c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2"/>
      <c r="AW56" s="443"/>
      <c r="AX56" s="444"/>
      <c r="AY56" s="444"/>
      <c r="AZ56" s="444"/>
      <c r="BA56" s="444"/>
      <c r="BB56" s="444"/>
      <c r="BC56" s="444"/>
      <c r="BD56" s="444"/>
      <c r="BE56" s="444"/>
      <c r="BF56" s="444"/>
      <c r="BG56" s="444"/>
      <c r="BH56" s="445"/>
      <c r="BI56" s="443"/>
      <c r="BJ56" s="444"/>
      <c r="BK56" s="444"/>
      <c r="BL56" s="444"/>
      <c r="BM56" s="444"/>
      <c r="BN56" s="444"/>
      <c r="BO56" s="444"/>
      <c r="BP56" s="444"/>
      <c r="BQ56" s="444"/>
      <c r="BR56" s="444"/>
      <c r="BS56" s="444"/>
      <c r="BT56" s="445"/>
      <c r="BU56" s="443"/>
      <c r="BV56" s="444"/>
      <c r="BW56" s="444"/>
      <c r="BX56" s="444"/>
      <c r="BY56" s="444"/>
      <c r="BZ56" s="444"/>
      <c r="CA56" s="444"/>
      <c r="CB56" s="444"/>
      <c r="CC56" s="444"/>
      <c r="CD56" s="444"/>
      <c r="CE56" s="444"/>
      <c r="CF56" s="445"/>
      <c r="CG56" s="443"/>
      <c r="CH56" s="444"/>
      <c r="CI56" s="444"/>
      <c r="CJ56" s="444"/>
      <c r="CK56" s="444"/>
      <c r="CL56" s="444"/>
      <c r="CM56" s="444"/>
      <c r="CN56" s="444"/>
      <c r="CO56" s="444"/>
      <c r="CP56" s="444"/>
      <c r="CQ56" s="444"/>
      <c r="CR56" s="445"/>
      <c r="CS56" s="443"/>
      <c r="CT56" s="444"/>
      <c r="CU56" s="444"/>
      <c r="CV56" s="444"/>
      <c r="CW56" s="444"/>
      <c r="CX56" s="444"/>
      <c r="CY56" s="444"/>
      <c r="CZ56" s="444"/>
      <c r="DA56" s="444"/>
      <c r="DB56" s="444"/>
      <c r="DC56" s="444"/>
      <c r="DD56" s="445"/>
    </row>
    <row r="57" spans="1:108" s="61" customFormat="1" ht="38.25" customHeight="1" x14ac:dyDescent="0.2">
      <c r="A57" s="60"/>
      <c r="B57" s="441" t="s">
        <v>160</v>
      </c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41"/>
      <c r="X57" s="441"/>
      <c r="Y57" s="441"/>
      <c r="Z57" s="44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2"/>
      <c r="AW57" s="443"/>
      <c r="AX57" s="444"/>
      <c r="AY57" s="444"/>
      <c r="AZ57" s="444"/>
      <c r="BA57" s="444"/>
      <c r="BB57" s="444"/>
      <c r="BC57" s="444"/>
      <c r="BD57" s="444"/>
      <c r="BE57" s="444"/>
      <c r="BF57" s="444"/>
      <c r="BG57" s="444"/>
      <c r="BH57" s="445"/>
      <c r="BI57" s="443"/>
      <c r="BJ57" s="444"/>
      <c r="BK57" s="444"/>
      <c r="BL57" s="444"/>
      <c r="BM57" s="444"/>
      <c r="BN57" s="444"/>
      <c r="BO57" s="444"/>
      <c r="BP57" s="444"/>
      <c r="BQ57" s="444"/>
      <c r="BR57" s="444"/>
      <c r="BS57" s="444"/>
      <c r="BT57" s="445"/>
      <c r="BU57" s="443"/>
      <c r="BV57" s="444"/>
      <c r="BW57" s="444"/>
      <c r="BX57" s="444"/>
      <c r="BY57" s="444"/>
      <c r="BZ57" s="444"/>
      <c r="CA57" s="444"/>
      <c r="CB57" s="444"/>
      <c r="CC57" s="444"/>
      <c r="CD57" s="444"/>
      <c r="CE57" s="444"/>
      <c r="CF57" s="445"/>
      <c r="CG57" s="443"/>
      <c r="CH57" s="444"/>
      <c r="CI57" s="444"/>
      <c r="CJ57" s="444"/>
      <c r="CK57" s="444"/>
      <c r="CL57" s="444"/>
      <c r="CM57" s="444"/>
      <c r="CN57" s="444"/>
      <c r="CO57" s="444"/>
      <c r="CP57" s="444"/>
      <c r="CQ57" s="444"/>
      <c r="CR57" s="445"/>
      <c r="CS57" s="443"/>
      <c r="CT57" s="444"/>
      <c r="CU57" s="444"/>
      <c r="CV57" s="444"/>
      <c r="CW57" s="444"/>
      <c r="CX57" s="444"/>
      <c r="CY57" s="444"/>
      <c r="CZ57" s="444"/>
      <c r="DA57" s="444"/>
      <c r="DB57" s="444"/>
      <c r="DC57" s="444"/>
      <c r="DD57" s="445"/>
    </row>
    <row r="58" spans="1:108" s="65" customFormat="1" ht="26.25" customHeight="1" x14ac:dyDescent="0.2">
      <c r="A58" s="63"/>
      <c r="B58" s="449" t="s">
        <v>164</v>
      </c>
      <c r="C58" s="450"/>
      <c r="D58" s="450"/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50"/>
      <c r="Y58" s="450"/>
      <c r="Z58" s="450"/>
      <c r="AA58" s="450"/>
      <c r="AB58" s="450"/>
      <c r="AC58" s="450"/>
      <c r="AD58" s="450"/>
      <c r="AE58" s="450"/>
      <c r="AF58" s="450"/>
      <c r="AG58" s="450"/>
      <c r="AH58" s="450"/>
      <c r="AI58" s="450"/>
      <c r="AJ58" s="450"/>
      <c r="AK58" s="450"/>
      <c r="AL58" s="450"/>
      <c r="AM58" s="450"/>
      <c r="AN58" s="450"/>
      <c r="AO58" s="450"/>
      <c r="AP58" s="450"/>
      <c r="AQ58" s="450"/>
      <c r="AR58" s="450"/>
      <c r="AS58" s="450"/>
      <c r="AT58" s="450"/>
      <c r="AU58" s="450"/>
      <c r="AV58" s="450"/>
      <c r="AW58" s="450"/>
      <c r="AX58" s="450"/>
      <c r="AY58" s="450"/>
      <c r="AZ58" s="450"/>
      <c r="BA58" s="450"/>
      <c r="BB58" s="450"/>
      <c r="BC58" s="450"/>
      <c r="BD58" s="450"/>
      <c r="BE58" s="450"/>
      <c r="BF58" s="450"/>
      <c r="BG58" s="450"/>
      <c r="BH58" s="450"/>
      <c r="BI58" s="450"/>
      <c r="BJ58" s="450"/>
      <c r="BK58" s="450"/>
      <c r="BL58" s="450"/>
      <c r="BM58" s="450"/>
      <c r="BN58" s="450"/>
      <c r="BO58" s="450"/>
      <c r="BP58" s="450"/>
      <c r="BQ58" s="450"/>
      <c r="BR58" s="450"/>
      <c r="BS58" s="450"/>
      <c r="BT58" s="450"/>
      <c r="BU58" s="450"/>
      <c r="BV58" s="450"/>
      <c r="BW58" s="450"/>
      <c r="BX58" s="450"/>
      <c r="BY58" s="450"/>
      <c r="BZ58" s="450"/>
      <c r="CA58" s="450"/>
      <c r="CB58" s="450"/>
      <c r="CC58" s="450"/>
      <c r="CD58" s="450"/>
      <c r="CE58" s="450"/>
      <c r="CF58" s="450"/>
      <c r="CG58" s="450"/>
      <c r="CH58" s="450"/>
      <c r="CI58" s="450"/>
      <c r="CJ58" s="450"/>
      <c r="CK58" s="450"/>
      <c r="CL58" s="450"/>
      <c r="CM58" s="450"/>
      <c r="CN58" s="450"/>
      <c r="CO58" s="450"/>
      <c r="CP58" s="450"/>
      <c r="CQ58" s="450"/>
      <c r="CR58" s="450"/>
      <c r="CS58" s="450"/>
      <c r="CT58" s="450"/>
      <c r="CU58" s="450"/>
      <c r="CV58" s="450"/>
      <c r="CW58" s="450"/>
      <c r="CX58" s="450"/>
      <c r="CY58" s="450"/>
      <c r="CZ58" s="450"/>
      <c r="DA58" s="450"/>
      <c r="DB58" s="450"/>
      <c r="DC58" s="450"/>
      <c r="DD58" s="64"/>
    </row>
    <row r="59" spans="1:108" s="65" customFormat="1" ht="24.75" customHeight="1" x14ac:dyDescent="0.2">
      <c r="A59" s="66"/>
      <c r="B59" s="446" t="s">
        <v>165</v>
      </c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447"/>
      <c r="V59" s="447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7"/>
      <c r="AK59" s="447"/>
      <c r="AL59" s="447"/>
      <c r="AM59" s="447"/>
      <c r="AN59" s="447"/>
      <c r="AO59" s="447"/>
      <c r="AP59" s="447"/>
      <c r="AQ59" s="447"/>
      <c r="AR59" s="447"/>
      <c r="AS59" s="447"/>
      <c r="AT59" s="447"/>
      <c r="AU59" s="447"/>
      <c r="AV59" s="447"/>
      <c r="AW59" s="447"/>
      <c r="AX59" s="447"/>
      <c r="AY59" s="447"/>
      <c r="AZ59" s="447"/>
      <c r="BA59" s="447"/>
      <c r="BB59" s="447"/>
      <c r="BC59" s="447"/>
      <c r="BD59" s="447"/>
      <c r="BE59" s="447"/>
      <c r="BF59" s="447"/>
      <c r="BG59" s="447"/>
      <c r="BH59" s="447"/>
      <c r="BI59" s="447"/>
      <c r="BJ59" s="447"/>
      <c r="BK59" s="447"/>
      <c r="BL59" s="447"/>
      <c r="BM59" s="447"/>
      <c r="BN59" s="447"/>
      <c r="BO59" s="447"/>
      <c r="BP59" s="447"/>
      <c r="BQ59" s="447"/>
      <c r="BR59" s="447"/>
      <c r="BS59" s="447"/>
      <c r="BT59" s="447"/>
      <c r="BU59" s="447"/>
      <c r="BV59" s="447"/>
      <c r="BW59" s="447"/>
      <c r="BX59" s="447"/>
      <c r="BY59" s="447"/>
      <c r="BZ59" s="447"/>
      <c r="CA59" s="447"/>
      <c r="CB59" s="447"/>
      <c r="CC59" s="447"/>
      <c r="CD59" s="447"/>
      <c r="CE59" s="447"/>
      <c r="CF59" s="447"/>
      <c r="CG59" s="447"/>
      <c r="CH59" s="447"/>
      <c r="CI59" s="447"/>
      <c r="CJ59" s="447"/>
      <c r="CK59" s="447"/>
      <c r="CL59" s="447"/>
      <c r="CM59" s="447"/>
      <c r="CN59" s="447"/>
      <c r="CO59" s="447"/>
      <c r="CP59" s="447"/>
      <c r="CQ59" s="447"/>
      <c r="CR59" s="447"/>
      <c r="CS59" s="447"/>
      <c r="CT59" s="447"/>
      <c r="CU59" s="447"/>
      <c r="CV59" s="447"/>
      <c r="CW59" s="447"/>
      <c r="CX59" s="447"/>
      <c r="CY59" s="447"/>
      <c r="CZ59" s="447"/>
      <c r="DA59" s="447"/>
      <c r="DB59" s="447"/>
      <c r="DC59" s="447"/>
      <c r="DD59" s="67"/>
    </row>
    <row r="60" spans="1:108" s="61" customFormat="1" ht="16.5" customHeight="1" x14ac:dyDescent="0.2">
      <c r="A60" s="6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</row>
    <row r="62" spans="1:108" x14ac:dyDescent="0.25">
      <c r="F62" s="448" t="s">
        <v>91</v>
      </c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  <c r="AD62" s="448"/>
      <c r="AE62" s="448"/>
      <c r="AF62" s="448"/>
      <c r="AG62" s="448"/>
      <c r="AH62" s="448"/>
      <c r="AI62" s="448"/>
      <c r="AJ62" s="448"/>
      <c r="AK62" s="448"/>
      <c r="AL62" s="448"/>
      <c r="AM62" s="448"/>
      <c r="AN62" s="448"/>
      <c r="AO62" s="448"/>
      <c r="AP62" s="448"/>
      <c r="AQ62" s="448"/>
      <c r="AR62" s="448"/>
      <c r="AS62" s="448"/>
      <c r="AU62" s="448" t="s">
        <v>92</v>
      </c>
      <c r="AV62" s="448"/>
      <c r="AW62" s="448"/>
      <c r="AX62" s="448"/>
      <c r="AY62" s="448"/>
      <c r="AZ62" s="448"/>
      <c r="BA62" s="448"/>
      <c r="BB62" s="448"/>
      <c r="BC62" s="448"/>
      <c r="BD62" s="448"/>
      <c r="BE62" s="448"/>
      <c r="BF62" s="448"/>
      <c r="BG62" s="448"/>
      <c r="BH62" s="448"/>
      <c r="BI62" s="448"/>
      <c r="BJ62" s="448"/>
      <c r="BK62" s="448"/>
      <c r="BL62" s="448"/>
      <c r="BM62" s="448"/>
      <c r="BN62" s="448"/>
      <c r="BO62" s="448"/>
      <c r="BP62" s="448"/>
      <c r="BQ62" s="448"/>
      <c r="BR62" s="448"/>
      <c r="BS62" s="448"/>
      <c r="BT62" s="448"/>
      <c r="BU62" s="448"/>
      <c r="BV62" s="448"/>
      <c r="BW62" s="448"/>
      <c r="BX62" s="448"/>
      <c r="BY62" s="448"/>
      <c r="BZ62" s="448"/>
      <c r="CA62" s="448"/>
      <c r="CB62" s="448"/>
      <c r="CC62" s="448"/>
      <c r="CE62" s="448"/>
      <c r="CF62" s="448"/>
      <c r="CG62" s="448"/>
      <c r="CH62" s="448"/>
      <c r="CI62" s="448"/>
      <c r="CJ62" s="448"/>
      <c r="CK62" s="448"/>
      <c r="CL62" s="448"/>
      <c r="CM62" s="448"/>
      <c r="CN62" s="448"/>
      <c r="CO62" s="448"/>
      <c r="CP62" s="448"/>
      <c r="CQ62" s="448"/>
      <c r="CR62" s="448"/>
      <c r="CS62" s="448"/>
      <c r="CT62" s="448"/>
      <c r="CU62" s="448"/>
      <c r="CV62" s="448"/>
      <c r="CW62" s="448"/>
      <c r="CX62" s="448"/>
      <c r="CY62" s="448"/>
    </row>
    <row r="63" spans="1:108" x14ac:dyDescent="0.25">
      <c r="F63" s="468" t="s">
        <v>87</v>
      </c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  <c r="AM63" s="468"/>
      <c r="AN63" s="468"/>
      <c r="AO63" s="468"/>
      <c r="AP63" s="468"/>
      <c r="AQ63" s="468"/>
      <c r="AR63" s="468"/>
      <c r="AS63" s="468"/>
      <c r="AT63" s="71"/>
      <c r="AU63" s="468" t="s">
        <v>88</v>
      </c>
      <c r="AV63" s="468"/>
      <c r="AW63" s="468"/>
      <c r="AX63" s="468"/>
      <c r="AY63" s="468"/>
      <c r="AZ63" s="468"/>
      <c r="BA63" s="468"/>
      <c r="BB63" s="468"/>
      <c r="BC63" s="468"/>
      <c r="BD63" s="468"/>
      <c r="BE63" s="468"/>
      <c r="BF63" s="468"/>
      <c r="BG63" s="468"/>
      <c r="BH63" s="468"/>
      <c r="BI63" s="468"/>
      <c r="BJ63" s="468"/>
      <c r="BK63" s="468"/>
      <c r="BL63" s="468"/>
      <c r="BM63" s="468"/>
      <c r="BN63" s="468"/>
      <c r="BO63" s="468"/>
      <c r="BP63" s="468"/>
      <c r="BQ63" s="468"/>
      <c r="BR63" s="468"/>
      <c r="BS63" s="468"/>
      <c r="BT63" s="468"/>
      <c r="BU63" s="468"/>
      <c r="BV63" s="468"/>
      <c r="BW63" s="468"/>
      <c r="BX63" s="468"/>
      <c r="BY63" s="468"/>
      <c r="BZ63" s="468"/>
      <c r="CA63" s="468"/>
      <c r="CB63" s="468"/>
      <c r="CC63" s="468"/>
      <c r="CD63" s="71"/>
      <c r="CE63" s="468" t="s">
        <v>89</v>
      </c>
      <c r="CF63" s="468"/>
      <c r="CG63" s="468"/>
      <c r="CH63" s="468"/>
      <c r="CI63" s="468"/>
      <c r="CJ63" s="468"/>
      <c r="CK63" s="468"/>
      <c r="CL63" s="468"/>
      <c r="CM63" s="468"/>
      <c r="CN63" s="468"/>
      <c r="CO63" s="468"/>
      <c r="CP63" s="468"/>
      <c r="CQ63" s="468"/>
      <c r="CR63" s="468"/>
      <c r="CS63" s="468"/>
      <c r="CT63" s="468"/>
      <c r="CU63" s="468"/>
      <c r="CV63" s="468"/>
      <c r="CW63" s="468"/>
      <c r="CX63" s="468"/>
      <c r="CY63" s="468"/>
    </row>
  </sheetData>
  <mergeCells count="302">
    <mergeCell ref="AW44:BH44"/>
    <mergeCell ref="BI44:BT44"/>
    <mergeCell ref="BU44:CF44"/>
    <mergeCell ref="CG44:CR44"/>
    <mergeCell ref="CS44:DD44"/>
    <mergeCell ref="AW27:BH27"/>
    <mergeCell ref="BI27:BT27"/>
    <mergeCell ref="BI34:BT34"/>
    <mergeCell ref="BU34:CF34"/>
    <mergeCell ref="BU27:CF27"/>
    <mergeCell ref="CS40:DD40"/>
    <mergeCell ref="AW37:BH37"/>
    <mergeCell ref="CG38:CR38"/>
    <mergeCell ref="CS38:DD38"/>
    <mergeCell ref="F63:AS63"/>
    <mergeCell ref="AU63:CC63"/>
    <mergeCell ref="CE63:CY63"/>
    <mergeCell ref="CG42:CR42"/>
    <mergeCell ref="CS42:DD42"/>
    <mergeCell ref="B42:AV42"/>
    <mergeCell ref="AW42:BH42"/>
    <mergeCell ref="BI42:BT42"/>
    <mergeCell ref="BU42:CF42"/>
    <mergeCell ref="CG56:CR56"/>
    <mergeCell ref="BU43:CF43"/>
    <mergeCell ref="CG43:CR43"/>
    <mergeCell ref="CS43:DD43"/>
    <mergeCell ref="CS56:DD56"/>
    <mergeCell ref="B45:AV45"/>
    <mergeCell ref="AW45:BH45"/>
    <mergeCell ref="BI45:BT45"/>
    <mergeCell ref="BU45:CF45"/>
    <mergeCell ref="B44:AV44"/>
    <mergeCell ref="CG45:CR45"/>
    <mergeCell ref="CS45:DD45"/>
    <mergeCell ref="CG46:CR46"/>
    <mergeCell ref="CS46:DD46"/>
    <mergeCell ref="CG47:CR47"/>
    <mergeCell ref="B25:AV25"/>
    <mergeCell ref="AW25:BH25"/>
    <mergeCell ref="CS39:DD39"/>
    <mergeCell ref="BU38:CF38"/>
    <mergeCell ref="CG39:CR39"/>
    <mergeCell ref="B33:AV33"/>
    <mergeCell ref="AW33:BH33"/>
    <mergeCell ref="BI33:BT33"/>
    <mergeCell ref="BU33:CF33"/>
    <mergeCell ref="B27:AV27"/>
    <mergeCell ref="BI25:BT25"/>
    <mergeCell ref="BU25:CF25"/>
    <mergeCell ref="CG25:CR25"/>
    <mergeCell ref="CS25:DD25"/>
    <mergeCell ref="BI26:BT26"/>
    <mergeCell ref="BU26:CF26"/>
    <mergeCell ref="B28:AV28"/>
    <mergeCell ref="AW28:BH28"/>
    <mergeCell ref="BU28:CF28"/>
    <mergeCell ref="CG28:CR28"/>
    <mergeCell ref="CS28:DD28"/>
    <mergeCell ref="CG27:CR27"/>
    <mergeCell ref="CG30:CR30"/>
    <mergeCell ref="CS30:DD30"/>
    <mergeCell ref="AW20:BH20"/>
    <mergeCell ref="BI20:BT20"/>
    <mergeCell ref="BU20:CF20"/>
    <mergeCell ref="B20:AV20"/>
    <mergeCell ref="B23:AV23"/>
    <mergeCell ref="BU24:CF24"/>
    <mergeCell ref="B24:AV24"/>
    <mergeCell ref="AW24:BH24"/>
    <mergeCell ref="BI21:BT21"/>
    <mergeCell ref="BU21:CF21"/>
    <mergeCell ref="BI24:BT24"/>
    <mergeCell ref="BU23:CF23"/>
    <mergeCell ref="BI22:BT22"/>
    <mergeCell ref="BU22:CF22"/>
    <mergeCell ref="A9:AV9"/>
    <mergeCell ref="B43:AV43"/>
    <mergeCell ref="AW43:BH43"/>
    <mergeCell ref="BI43:BT43"/>
    <mergeCell ref="AW19:BH19"/>
    <mergeCell ref="BI19:BT19"/>
    <mergeCell ref="AW23:BH23"/>
    <mergeCell ref="BI23:BT23"/>
    <mergeCell ref="B26:AV26"/>
    <mergeCell ref="AW26:BH26"/>
    <mergeCell ref="B12:AV12"/>
    <mergeCell ref="AW12:BH12"/>
    <mergeCell ref="BI12:BT12"/>
    <mergeCell ref="B13:AV13"/>
    <mergeCell ref="AW13:BH13"/>
    <mergeCell ref="AW16:BH16"/>
    <mergeCell ref="AW22:BH22"/>
    <mergeCell ref="B21:AV21"/>
    <mergeCell ref="AW21:BH21"/>
    <mergeCell ref="B18:AV18"/>
    <mergeCell ref="AW18:BH18"/>
    <mergeCell ref="B19:AV19"/>
    <mergeCell ref="B17:AV17"/>
    <mergeCell ref="AW17:BH17"/>
    <mergeCell ref="CG24:CR24"/>
    <mergeCell ref="CS24:DD24"/>
    <mergeCell ref="CS18:DD18"/>
    <mergeCell ref="B56:AV56"/>
    <mergeCell ref="AW56:BH56"/>
    <mergeCell ref="BI56:BT56"/>
    <mergeCell ref="BU56:CF56"/>
    <mergeCell ref="CS13:DD13"/>
    <mergeCell ref="BI13:BT13"/>
    <mergeCell ref="BU13:CF13"/>
    <mergeCell ref="CG13:CR13"/>
    <mergeCell ref="BI14:BT14"/>
    <mergeCell ref="BU14:CF14"/>
    <mergeCell ref="CG14:CR14"/>
    <mergeCell ref="CG23:CR23"/>
    <mergeCell ref="CS23:DD23"/>
    <mergeCell ref="AW15:BH15"/>
    <mergeCell ref="BI15:BT15"/>
    <mergeCell ref="BU15:CF15"/>
    <mergeCell ref="CG15:CR15"/>
    <mergeCell ref="CS15:DD15"/>
    <mergeCell ref="B15:AV15"/>
    <mergeCell ref="B22:AV22"/>
    <mergeCell ref="B16:AV16"/>
    <mergeCell ref="BU12:CF12"/>
    <mergeCell ref="CG12:CR12"/>
    <mergeCell ref="CS12:DD12"/>
    <mergeCell ref="B10:AV11"/>
    <mergeCell ref="CI10:CP10"/>
    <mergeCell ref="CI11:CP11"/>
    <mergeCell ref="CU10:DB10"/>
    <mergeCell ref="CU11:DB11"/>
    <mergeCell ref="CS14:DD14"/>
    <mergeCell ref="B14:AV14"/>
    <mergeCell ref="AW14:BH14"/>
    <mergeCell ref="BI17:BT17"/>
    <mergeCell ref="CG18:CR18"/>
    <mergeCell ref="BI18:BT18"/>
    <mergeCell ref="BU18:CF18"/>
    <mergeCell ref="CG34:CR34"/>
    <mergeCell ref="CS34:DD34"/>
    <mergeCell ref="CS27:DD27"/>
    <mergeCell ref="BI16:BT16"/>
    <mergeCell ref="BU16:CF16"/>
    <mergeCell ref="BU19:CF19"/>
    <mergeCell ref="CG16:CR16"/>
    <mergeCell ref="CS16:DD16"/>
    <mergeCell ref="BU17:CF17"/>
    <mergeCell ref="CG17:CR17"/>
    <mergeCell ref="CS17:DD17"/>
    <mergeCell ref="CG20:CR20"/>
    <mergeCell ref="CG21:CR21"/>
    <mergeCell ref="CS21:DD21"/>
    <mergeCell ref="CG22:CR22"/>
    <mergeCell ref="CS22:DD22"/>
    <mergeCell ref="CS20:DD20"/>
    <mergeCell ref="CG26:CR26"/>
    <mergeCell ref="CS26:DD26"/>
    <mergeCell ref="BI28:BT28"/>
    <mergeCell ref="B39:AV39"/>
    <mergeCell ref="AW39:BH39"/>
    <mergeCell ref="B40:AV40"/>
    <mergeCell ref="AW40:BH40"/>
    <mergeCell ref="BI40:BT40"/>
    <mergeCell ref="BU40:CF40"/>
    <mergeCell ref="CG40:CR40"/>
    <mergeCell ref="B38:AV38"/>
    <mergeCell ref="AW38:BH38"/>
    <mergeCell ref="BI38:BT38"/>
    <mergeCell ref="BI39:BT39"/>
    <mergeCell ref="BU39:CF39"/>
    <mergeCell ref="B29:AV29"/>
    <mergeCell ref="AW29:BH29"/>
    <mergeCell ref="BI29:BT29"/>
    <mergeCell ref="BU29:CF29"/>
    <mergeCell ref="CG29:CR29"/>
    <mergeCell ref="CS29:DD29"/>
    <mergeCell ref="CG31:CR31"/>
    <mergeCell ref="CS31:DD31"/>
    <mergeCell ref="B30:AV30"/>
    <mergeCell ref="AW30:BH30"/>
    <mergeCell ref="B31:AV31"/>
    <mergeCell ref="AW31:BH31"/>
    <mergeCell ref="BI31:BT31"/>
    <mergeCell ref="BU31:CF31"/>
    <mergeCell ref="BI30:BT30"/>
    <mergeCell ref="BU30:CF30"/>
    <mergeCell ref="B34:AV34"/>
    <mergeCell ref="AW34:BH34"/>
    <mergeCell ref="CG37:CR37"/>
    <mergeCell ref="CS37:DD37"/>
    <mergeCell ref="CG32:CR32"/>
    <mergeCell ref="CS32:DD32"/>
    <mergeCell ref="CG36:CR36"/>
    <mergeCell ref="CS36:DD36"/>
    <mergeCell ref="CG35:CR35"/>
    <mergeCell ref="CS35:DD35"/>
    <mergeCell ref="CG33:CR33"/>
    <mergeCell ref="CS33:DD33"/>
    <mergeCell ref="B37:AV37"/>
    <mergeCell ref="BI37:BT37"/>
    <mergeCell ref="BU37:CF37"/>
    <mergeCell ref="B35:AV35"/>
    <mergeCell ref="AW35:BH35"/>
    <mergeCell ref="BI35:BT35"/>
    <mergeCell ref="BU35:CF35"/>
    <mergeCell ref="AW36:BH36"/>
    <mergeCell ref="BI36:BT36"/>
    <mergeCell ref="BU36:CF36"/>
    <mergeCell ref="B36:AV36"/>
    <mergeCell ref="A3:DD3"/>
    <mergeCell ref="B41:AV41"/>
    <mergeCell ref="AW41:BH41"/>
    <mergeCell ref="BI41:BT41"/>
    <mergeCell ref="BU41:CF41"/>
    <mergeCell ref="CG41:CR41"/>
    <mergeCell ref="CS41:DD41"/>
    <mergeCell ref="AW9:DD9"/>
    <mergeCell ref="K6:CT6"/>
    <mergeCell ref="K7:CT7"/>
    <mergeCell ref="CG19:CR19"/>
    <mergeCell ref="CS19:DD19"/>
    <mergeCell ref="A4:DD4"/>
    <mergeCell ref="A5:DD5"/>
    <mergeCell ref="AY10:BF10"/>
    <mergeCell ref="AY11:BF11"/>
    <mergeCell ref="BK10:BR10"/>
    <mergeCell ref="BK11:BR11"/>
    <mergeCell ref="BW10:CD10"/>
    <mergeCell ref="BW11:CD11"/>
    <mergeCell ref="B32:AV32"/>
    <mergeCell ref="AW32:BH32"/>
    <mergeCell ref="BI32:BT32"/>
    <mergeCell ref="BU32:CF32"/>
    <mergeCell ref="CS47:DD47"/>
    <mergeCell ref="B46:AV46"/>
    <mergeCell ref="AW46:BH46"/>
    <mergeCell ref="B47:AV47"/>
    <mergeCell ref="AW47:BH47"/>
    <mergeCell ref="BI47:BT47"/>
    <mergeCell ref="BU47:CF47"/>
    <mergeCell ref="BI46:BT46"/>
    <mergeCell ref="BU46:CF46"/>
    <mergeCell ref="CS48:DD48"/>
    <mergeCell ref="CG49:CR49"/>
    <mergeCell ref="CS49:DD49"/>
    <mergeCell ref="CG50:CR50"/>
    <mergeCell ref="CS50:DD50"/>
    <mergeCell ref="CG51:CR51"/>
    <mergeCell ref="CS51:DD51"/>
    <mergeCell ref="B50:AV50"/>
    <mergeCell ref="AW50:BH50"/>
    <mergeCell ref="B51:AV51"/>
    <mergeCell ref="AW51:BH51"/>
    <mergeCell ref="BI51:BT51"/>
    <mergeCell ref="BU51:CF51"/>
    <mergeCell ref="BI50:BT50"/>
    <mergeCell ref="BU50:CF50"/>
    <mergeCell ref="B49:AV49"/>
    <mergeCell ref="AW49:BH49"/>
    <mergeCell ref="BI49:BT49"/>
    <mergeCell ref="BU49:CF49"/>
    <mergeCell ref="B48:AV48"/>
    <mergeCell ref="AW48:BH48"/>
    <mergeCell ref="BI48:BT48"/>
    <mergeCell ref="BU48:CF48"/>
    <mergeCell ref="CG48:CR48"/>
    <mergeCell ref="B53:AV53"/>
    <mergeCell ref="AW53:BH53"/>
    <mergeCell ref="BI53:BT53"/>
    <mergeCell ref="BU53:CF53"/>
    <mergeCell ref="B52:AV52"/>
    <mergeCell ref="AW52:BH52"/>
    <mergeCell ref="BI52:BT52"/>
    <mergeCell ref="BU52:CF52"/>
    <mergeCell ref="BU54:CF54"/>
    <mergeCell ref="B54:AV54"/>
    <mergeCell ref="AW54:BH54"/>
    <mergeCell ref="CG52:CR52"/>
    <mergeCell ref="CS52:DD52"/>
    <mergeCell ref="CG53:CR53"/>
    <mergeCell ref="CS53:DD53"/>
    <mergeCell ref="CG54:CR54"/>
    <mergeCell ref="CS54:DD54"/>
    <mergeCell ref="BU57:CF57"/>
    <mergeCell ref="CG55:CR55"/>
    <mergeCell ref="CS55:DD55"/>
    <mergeCell ref="B55:AV55"/>
    <mergeCell ref="AW55:BH55"/>
    <mergeCell ref="BI55:BT55"/>
    <mergeCell ref="BU55:CF55"/>
    <mergeCell ref="BI54:BT54"/>
    <mergeCell ref="B59:DC59"/>
    <mergeCell ref="F62:AS62"/>
    <mergeCell ref="AU62:CC62"/>
    <mergeCell ref="CE62:CY62"/>
    <mergeCell ref="CG57:CR57"/>
    <mergeCell ref="CS57:DD57"/>
    <mergeCell ref="B57:AV57"/>
    <mergeCell ref="B58:DC58"/>
    <mergeCell ref="AW57:BH57"/>
    <mergeCell ref="BI57:BT57"/>
  </mergeCells>
  <phoneticPr fontId="2" type="noConversion"/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E27"/>
  <sheetViews>
    <sheetView view="pageBreakPreview" topLeftCell="A10" workbookViewId="0">
      <selection activeCell="A10" sqref="A1:XFD1048576"/>
    </sheetView>
  </sheetViews>
  <sheetFormatPr defaultColWidth="0.75" defaultRowHeight="15" x14ac:dyDescent="0.25"/>
  <cols>
    <col min="1" max="113" width="0.75" style="133" customWidth="1"/>
    <col min="114" max="161" width="0.25" style="133" customWidth="1"/>
    <col min="162" max="16384" width="0.75" style="133"/>
  </cols>
  <sheetData>
    <row r="1" spans="1:161" s="127" customFormat="1" ht="11.25" customHeight="1" x14ac:dyDescent="0.2">
      <c r="BO1" s="127" t="s">
        <v>166</v>
      </c>
    </row>
    <row r="2" spans="1:161" s="127" customFormat="1" ht="11.25" customHeight="1" x14ac:dyDescent="0.2">
      <c r="BO2" s="127" t="s">
        <v>76</v>
      </c>
    </row>
    <row r="3" spans="1:161" s="127" customFormat="1" ht="11.25" customHeight="1" x14ac:dyDescent="0.2">
      <c r="BO3" s="127" t="s">
        <v>77</v>
      </c>
    </row>
    <row r="4" spans="1:161" s="127" customFormat="1" ht="11.25" customHeight="1" x14ac:dyDescent="0.2">
      <c r="BO4" s="127" t="s">
        <v>78</v>
      </c>
    </row>
    <row r="5" spans="1:161" s="127" customFormat="1" ht="11.25" customHeight="1" x14ac:dyDescent="0.2">
      <c r="BO5" s="127" t="s">
        <v>79</v>
      </c>
    </row>
    <row r="6" spans="1:161" s="127" customFormat="1" ht="11.25" customHeight="1" x14ac:dyDescent="0.2">
      <c r="BO6" s="127" t="s">
        <v>80</v>
      </c>
    </row>
    <row r="7" spans="1:161" s="128" customFormat="1" ht="6.75" customHeight="1" x14ac:dyDescent="0.25"/>
    <row r="8" spans="1:161" s="128" customFormat="1" ht="29.25" customHeight="1" x14ac:dyDescent="0.25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1"/>
      <c r="AQ8" s="481"/>
      <c r="AR8" s="481"/>
      <c r="AS8" s="481"/>
      <c r="AT8" s="481"/>
      <c r="AU8" s="481"/>
      <c r="AV8" s="481"/>
      <c r="AW8" s="481"/>
      <c r="AX8" s="481"/>
      <c r="AY8" s="481"/>
      <c r="AZ8" s="481"/>
      <c r="BA8" s="481"/>
      <c r="BB8" s="481"/>
      <c r="BC8" s="481"/>
      <c r="BD8" s="481"/>
      <c r="BE8" s="481"/>
      <c r="BF8" s="481"/>
      <c r="BG8" s="481"/>
      <c r="BH8" s="481"/>
      <c r="BI8" s="481"/>
      <c r="BJ8" s="481"/>
      <c r="BK8" s="481"/>
      <c r="BL8" s="481"/>
      <c r="BM8" s="481"/>
      <c r="BN8" s="481"/>
      <c r="BO8" s="481"/>
      <c r="BP8" s="481"/>
      <c r="BQ8" s="481"/>
      <c r="BR8" s="481"/>
      <c r="BS8" s="481"/>
      <c r="BT8" s="481"/>
      <c r="BU8" s="481"/>
      <c r="BV8" s="481"/>
      <c r="BW8" s="481"/>
      <c r="BX8" s="481"/>
      <c r="BY8" s="481"/>
      <c r="BZ8" s="481"/>
      <c r="CA8" s="481"/>
      <c r="CB8" s="481"/>
      <c r="CC8" s="481"/>
      <c r="CD8" s="481"/>
      <c r="CE8" s="481"/>
      <c r="CF8" s="481"/>
      <c r="CG8" s="481"/>
      <c r="CH8" s="481"/>
      <c r="CI8" s="481"/>
      <c r="CJ8" s="481"/>
      <c r="CK8" s="481"/>
      <c r="CL8" s="481"/>
      <c r="CM8" s="481"/>
      <c r="CN8" s="481"/>
      <c r="CO8" s="481"/>
      <c r="CP8" s="481"/>
      <c r="CQ8" s="481"/>
      <c r="CR8" s="481"/>
      <c r="CS8" s="481"/>
      <c r="CT8" s="481"/>
      <c r="CU8" s="481"/>
      <c r="CV8" s="481"/>
      <c r="CW8" s="481"/>
      <c r="CX8" s="481"/>
      <c r="CY8" s="481"/>
      <c r="CZ8" s="481"/>
      <c r="DA8" s="481"/>
      <c r="DB8" s="481"/>
      <c r="DC8" s="481"/>
      <c r="DD8" s="481"/>
      <c r="DE8" s="481"/>
      <c r="DF8" s="481"/>
      <c r="DG8" s="481"/>
      <c r="DH8" s="481"/>
      <c r="DI8" s="481"/>
      <c r="DJ8" s="481"/>
      <c r="DK8" s="481"/>
      <c r="DL8" s="481"/>
      <c r="DM8" s="481"/>
      <c r="DN8" s="481"/>
      <c r="DO8" s="481"/>
      <c r="DP8" s="481"/>
      <c r="DQ8" s="481"/>
      <c r="DR8" s="481"/>
      <c r="DS8" s="481"/>
      <c r="DT8" s="481"/>
      <c r="DU8" s="481"/>
      <c r="DV8" s="481"/>
      <c r="DW8" s="481"/>
      <c r="DX8" s="481"/>
      <c r="DY8" s="481"/>
      <c r="DZ8" s="481"/>
      <c r="EA8" s="481"/>
      <c r="EB8" s="481"/>
      <c r="EC8" s="481"/>
      <c r="ED8" s="481"/>
      <c r="EE8" s="481"/>
      <c r="EF8" s="481"/>
      <c r="EG8" s="481"/>
      <c r="EH8" s="481"/>
      <c r="EI8" s="481"/>
      <c r="EJ8" s="481"/>
      <c r="EK8" s="481"/>
      <c r="EL8" s="481"/>
      <c r="EM8" s="481"/>
      <c r="EN8" s="481"/>
      <c r="EO8" s="481"/>
      <c r="EP8" s="481"/>
      <c r="EQ8" s="481"/>
      <c r="ER8" s="481"/>
      <c r="ES8" s="481"/>
      <c r="ET8" s="481"/>
      <c r="EU8" s="481"/>
      <c r="EV8" s="481"/>
      <c r="EW8" s="481"/>
      <c r="EX8" s="481"/>
      <c r="EY8" s="481"/>
      <c r="EZ8" s="481"/>
      <c r="FA8" s="481"/>
      <c r="FB8" s="481"/>
      <c r="FC8" s="481"/>
      <c r="FD8" s="481"/>
      <c r="FE8" s="481"/>
    </row>
    <row r="9" spans="1:161" s="128" customFormat="1" ht="12.75" customHeight="1" x14ac:dyDescent="0.2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</row>
    <row r="10" spans="1:161" s="128" customFormat="1" x14ac:dyDescent="0.25">
      <c r="FE10" s="130"/>
    </row>
    <row r="11" spans="1:161" s="131" customFormat="1" ht="15.75" x14ac:dyDescent="0.25">
      <c r="A11" s="471" t="s">
        <v>200</v>
      </c>
      <c r="B11" s="471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1"/>
      <c r="AM11" s="471"/>
      <c r="AN11" s="471"/>
      <c r="AO11" s="471"/>
      <c r="AP11" s="471"/>
      <c r="AQ11" s="471"/>
      <c r="AR11" s="471"/>
      <c r="AS11" s="471"/>
      <c r="AT11" s="471"/>
      <c r="AU11" s="471"/>
      <c r="AV11" s="471"/>
      <c r="AW11" s="471"/>
      <c r="AX11" s="471"/>
      <c r="AY11" s="471"/>
      <c r="AZ11" s="471"/>
      <c r="BA11" s="471"/>
      <c r="BB11" s="471"/>
      <c r="BC11" s="471"/>
      <c r="BD11" s="471"/>
      <c r="BE11" s="471"/>
      <c r="BF11" s="471"/>
      <c r="BG11" s="471"/>
      <c r="BH11" s="471"/>
      <c r="BI11" s="471"/>
      <c r="BJ11" s="471"/>
      <c r="BK11" s="471"/>
      <c r="BL11" s="471"/>
      <c r="BM11" s="471"/>
      <c r="BN11" s="471"/>
      <c r="BO11" s="471"/>
      <c r="BP11" s="471"/>
      <c r="BQ11" s="471"/>
      <c r="BR11" s="471"/>
      <c r="BS11" s="471"/>
      <c r="BT11" s="471"/>
      <c r="BU11" s="471"/>
      <c r="BV11" s="471"/>
      <c r="BW11" s="471"/>
      <c r="BX11" s="471"/>
      <c r="BY11" s="471"/>
      <c r="BZ11" s="471"/>
      <c r="CA11" s="471"/>
      <c r="CB11" s="471"/>
      <c r="CC11" s="471"/>
      <c r="CD11" s="471"/>
      <c r="CE11" s="471"/>
      <c r="CF11" s="471"/>
      <c r="CG11" s="471"/>
      <c r="CH11" s="471"/>
      <c r="CI11" s="471"/>
      <c r="CJ11" s="471"/>
      <c r="CK11" s="471"/>
      <c r="CL11" s="471"/>
      <c r="CM11" s="471"/>
      <c r="CN11" s="471"/>
      <c r="CO11" s="471"/>
      <c r="CP11" s="471"/>
      <c r="CQ11" s="471"/>
      <c r="CR11" s="471"/>
      <c r="CS11" s="471"/>
      <c r="CT11" s="471"/>
      <c r="CU11" s="471"/>
      <c r="CV11" s="471"/>
      <c r="CW11" s="471"/>
      <c r="CX11" s="471"/>
      <c r="CY11" s="471"/>
      <c r="CZ11" s="471"/>
      <c r="DA11" s="471"/>
      <c r="DB11" s="471"/>
      <c r="DC11" s="471"/>
      <c r="DD11" s="471"/>
      <c r="DE11" s="471"/>
      <c r="DF11" s="471"/>
      <c r="DG11" s="471"/>
      <c r="DH11" s="471"/>
      <c r="DI11" s="471"/>
      <c r="DJ11" s="471"/>
      <c r="DK11" s="471"/>
      <c r="DL11" s="471"/>
      <c r="DM11" s="471"/>
      <c r="DN11" s="471"/>
      <c r="DO11" s="471"/>
      <c r="DP11" s="471"/>
      <c r="DQ11" s="471"/>
      <c r="DR11" s="471"/>
      <c r="DS11" s="471"/>
      <c r="DT11" s="471"/>
      <c r="DU11" s="471"/>
      <c r="DV11" s="471"/>
      <c r="DW11" s="471"/>
      <c r="DX11" s="471"/>
      <c r="DY11" s="471"/>
      <c r="DZ11" s="471"/>
      <c r="EA11" s="471"/>
      <c r="EB11" s="471"/>
      <c r="EC11" s="471"/>
      <c r="ED11" s="471"/>
      <c r="EE11" s="471"/>
      <c r="EF11" s="471"/>
      <c r="EG11" s="471"/>
      <c r="EH11" s="471"/>
      <c r="EI11" s="471"/>
      <c r="EJ11" s="471"/>
      <c r="EK11" s="471"/>
      <c r="EL11" s="471"/>
      <c r="EM11" s="471"/>
      <c r="EN11" s="471"/>
      <c r="EO11" s="471"/>
      <c r="EP11" s="471"/>
      <c r="EQ11" s="471"/>
      <c r="ER11" s="471"/>
      <c r="ES11" s="471"/>
      <c r="ET11" s="471"/>
      <c r="EU11" s="471"/>
      <c r="EV11" s="471"/>
      <c r="EW11" s="471"/>
      <c r="EX11" s="471"/>
      <c r="EY11" s="471"/>
      <c r="EZ11" s="471"/>
      <c r="FA11" s="471"/>
      <c r="FB11" s="471"/>
      <c r="FC11" s="471"/>
      <c r="FD11" s="471"/>
      <c r="FE11" s="471"/>
    </row>
    <row r="12" spans="1:161" s="131" customFormat="1" ht="15.75" x14ac:dyDescent="0.25">
      <c r="A12" s="471" t="s">
        <v>305</v>
      </c>
      <c r="B12" s="471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471"/>
      <c r="AT12" s="471"/>
      <c r="AU12" s="471"/>
      <c r="AV12" s="471"/>
      <c r="AW12" s="471"/>
      <c r="AX12" s="471"/>
      <c r="AY12" s="471"/>
      <c r="AZ12" s="471"/>
      <c r="BA12" s="471"/>
      <c r="BB12" s="471"/>
      <c r="BC12" s="471"/>
      <c r="BD12" s="471"/>
      <c r="BE12" s="471"/>
      <c r="BF12" s="471"/>
      <c r="BG12" s="471"/>
      <c r="BH12" s="471"/>
      <c r="BI12" s="471"/>
      <c r="BJ12" s="471"/>
      <c r="BK12" s="471"/>
      <c r="BL12" s="471"/>
      <c r="BM12" s="471"/>
      <c r="BN12" s="471"/>
      <c r="BO12" s="471"/>
      <c r="BP12" s="471"/>
      <c r="BQ12" s="471"/>
      <c r="BR12" s="471"/>
      <c r="BS12" s="471"/>
      <c r="BT12" s="471"/>
      <c r="BU12" s="471"/>
      <c r="BV12" s="471"/>
      <c r="BW12" s="471"/>
      <c r="BX12" s="471"/>
      <c r="BY12" s="471"/>
      <c r="BZ12" s="471"/>
      <c r="CA12" s="471"/>
      <c r="CB12" s="471"/>
      <c r="CC12" s="471"/>
      <c r="CD12" s="471"/>
      <c r="CE12" s="471"/>
      <c r="CF12" s="471"/>
      <c r="CG12" s="471"/>
      <c r="CH12" s="471"/>
      <c r="CI12" s="471"/>
      <c r="CJ12" s="471"/>
      <c r="CK12" s="471"/>
      <c r="CL12" s="471"/>
      <c r="CM12" s="471"/>
      <c r="CN12" s="471"/>
      <c r="CO12" s="471"/>
      <c r="CP12" s="471"/>
      <c r="CQ12" s="471"/>
      <c r="CR12" s="471"/>
      <c r="CS12" s="471"/>
      <c r="CT12" s="471"/>
      <c r="CU12" s="471"/>
      <c r="CV12" s="471"/>
      <c r="CW12" s="471"/>
      <c r="CX12" s="471"/>
      <c r="CY12" s="471"/>
      <c r="CZ12" s="471"/>
      <c r="DA12" s="471"/>
      <c r="DB12" s="471"/>
      <c r="DC12" s="471"/>
      <c r="DD12" s="471"/>
      <c r="DE12" s="471"/>
      <c r="DF12" s="471"/>
      <c r="DG12" s="471"/>
      <c r="DH12" s="471"/>
      <c r="DI12" s="471"/>
      <c r="DJ12" s="471"/>
      <c r="DK12" s="471"/>
      <c r="DL12" s="471"/>
      <c r="DM12" s="471"/>
      <c r="DN12" s="471"/>
      <c r="DO12" s="471"/>
      <c r="DP12" s="471"/>
      <c r="DQ12" s="471"/>
      <c r="DR12" s="471"/>
      <c r="DS12" s="471"/>
      <c r="DT12" s="471"/>
      <c r="DU12" s="471"/>
      <c r="DV12" s="471"/>
      <c r="DW12" s="471"/>
      <c r="DX12" s="471"/>
      <c r="DY12" s="471"/>
      <c r="DZ12" s="471"/>
      <c r="EA12" s="471"/>
      <c r="EB12" s="471"/>
      <c r="EC12" s="471"/>
      <c r="ED12" s="471"/>
      <c r="EE12" s="471"/>
      <c r="EF12" s="471"/>
      <c r="EG12" s="471"/>
      <c r="EH12" s="471"/>
      <c r="EI12" s="471"/>
      <c r="EJ12" s="471"/>
      <c r="EK12" s="471"/>
      <c r="EL12" s="471"/>
      <c r="EM12" s="471"/>
      <c r="EN12" s="471"/>
      <c r="EO12" s="471"/>
      <c r="EP12" s="471"/>
      <c r="EQ12" s="471"/>
      <c r="ER12" s="471"/>
      <c r="ES12" s="471"/>
      <c r="ET12" s="471"/>
      <c r="EU12" s="471"/>
      <c r="EV12" s="471"/>
      <c r="EW12" s="471"/>
      <c r="EX12" s="471"/>
      <c r="EY12" s="471"/>
      <c r="EZ12" s="471"/>
      <c r="FA12" s="471"/>
      <c r="FB12" s="471"/>
      <c r="FC12" s="471"/>
      <c r="FD12" s="471"/>
      <c r="FE12" s="471"/>
    </row>
    <row r="13" spans="1:161" s="131" customFormat="1" ht="15.75" x14ac:dyDescent="0.25">
      <c r="A13" s="471" t="s">
        <v>179</v>
      </c>
      <c r="B13" s="471"/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471"/>
      <c r="AN13" s="471"/>
      <c r="AO13" s="471"/>
      <c r="AP13" s="471"/>
      <c r="AQ13" s="471"/>
      <c r="AR13" s="471"/>
      <c r="AS13" s="471"/>
      <c r="AT13" s="471"/>
      <c r="AU13" s="471"/>
      <c r="AV13" s="471"/>
      <c r="AW13" s="471"/>
      <c r="AX13" s="471"/>
      <c r="AY13" s="471"/>
      <c r="AZ13" s="471"/>
      <c r="BA13" s="471"/>
      <c r="BB13" s="471"/>
      <c r="BC13" s="471"/>
      <c r="BD13" s="471"/>
      <c r="BE13" s="471"/>
      <c r="BF13" s="471"/>
      <c r="BG13" s="471"/>
      <c r="BH13" s="471"/>
      <c r="BI13" s="471"/>
      <c r="BJ13" s="471"/>
      <c r="BK13" s="471"/>
      <c r="BL13" s="471"/>
      <c r="BM13" s="471"/>
      <c r="BN13" s="471"/>
      <c r="BO13" s="471"/>
      <c r="BP13" s="471"/>
      <c r="BQ13" s="471"/>
      <c r="BR13" s="471"/>
      <c r="BS13" s="471"/>
      <c r="BT13" s="471"/>
      <c r="BU13" s="471"/>
      <c r="BV13" s="471"/>
      <c r="BW13" s="471"/>
      <c r="BX13" s="471"/>
      <c r="BY13" s="471"/>
      <c r="BZ13" s="471"/>
      <c r="CA13" s="471"/>
      <c r="CB13" s="471"/>
      <c r="CC13" s="471"/>
      <c r="CD13" s="471"/>
      <c r="CE13" s="471"/>
      <c r="CF13" s="471"/>
      <c r="CG13" s="471"/>
      <c r="CH13" s="471"/>
      <c r="CI13" s="471"/>
      <c r="CJ13" s="471"/>
      <c r="CK13" s="471"/>
      <c r="CL13" s="471"/>
      <c r="CM13" s="471"/>
      <c r="CN13" s="471"/>
      <c r="CO13" s="471"/>
      <c r="CP13" s="471"/>
      <c r="CQ13" s="471"/>
      <c r="CR13" s="471"/>
      <c r="CS13" s="471"/>
      <c r="CT13" s="471"/>
      <c r="CU13" s="471"/>
      <c r="CV13" s="471"/>
      <c r="CW13" s="471"/>
      <c r="CX13" s="471"/>
      <c r="CY13" s="471"/>
      <c r="CZ13" s="471"/>
      <c r="DA13" s="471"/>
      <c r="DB13" s="471"/>
      <c r="DC13" s="471"/>
      <c r="DD13" s="471"/>
      <c r="DE13" s="471"/>
      <c r="DF13" s="471"/>
      <c r="DG13" s="471"/>
      <c r="DH13" s="471"/>
      <c r="DI13" s="471"/>
      <c r="DJ13" s="471"/>
      <c r="DK13" s="471"/>
      <c r="DL13" s="471"/>
      <c r="DM13" s="471"/>
      <c r="DN13" s="471"/>
      <c r="DO13" s="471"/>
      <c r="DP13" s="471"/>
      <c r="DQ13" s="471"/>
      <c r="DR13" s="471"/>
      <c r="DS13" s="471"/>
      <c r="DT13" s="471"/>
      <c r="DU13" s="471"/>
      <c r="DV13" s="471"/>
      <c r="DW13" s="471"/>
      <c r="DX13" s="471"/>
      <c r="DY13" s="471"/>
      <c r="DZ13" s="471"/>
      <c r="EA13" s="471"/>
      <c r="EB13" s="471"/>
      <c r="EC13" s="471"/>
      <c r="ED13" s="471"/>
      <c r="EE13" s="471"/>
      <c r="EF13" s="471"/>
      <c r="EG13" s="471"/>
      <c r="EH13" s="471"/>
      <c r="EI13" s="471"/>
      <c r="EJ13" s="471"/>
      <c r="EK13" s="471"/>
      <c r="EL13" s="471"/>
      <c r="EM13" s="471"/>
      <c r="EN13" s="471"/>
      <c r="EO13" s="471"/>
      <c r="EP13" s="471"/>
      <c r="EQ13" s="471"/>
      <c r="ER13" s="471"/>
      <c r="ES13" s="471"/>
      <c r="ET13" s="471"/>
      <c r="EU13" s="471"/>
      <c r="EV13" s="471"/>
      <c r="EW13" s="471"/>
      <c r="EX13" s="471"/>
      <c r="EY13" s="471"/>
      <c r="EZ13" s="471"/>
      <c r="FA13" s="471"/>
      <c r="FB13" s="471"/>
      <c r="FC13" s="471"/>
      <c r="FD13" s="471"/>
      <c r="FE13" s="471"/>
    </row>
    <row r="14" spans="1:161" s="131" customFormat="1" ht="15.75" x14ac:dyDescent="0.25">
      <c r="A14" s="471" t="str">
        <f>'1.1'!A10</f>
        <v xml:space="preserve">ООО "Энергоресурс" </v>
      </c>
      <c r="B14" s="471"/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471"/>
      <c r="AQ14" s="471"/>
      <c r="AR14" s="471"/>
      <c r="AS14" s="471"/>
      <c r="AT14" s="471"/>
      <c r="AU14" s="471"/>
      <c r="AV14" s="471"/>
      <c r="AW14" s="471"/>
      <c r="AX14" s="471"/>
      <c r="AY14" s="471"/>
      <c r="AZ14" s="471"/>
      <c r="BA14" s="471"/>
      <c r="BB14" s="471"/>
      <c r="BC14" s="471"/>
      <c r="BD14" s="471"/>
      <c r="BE14" s="471"/>
      <c r="BF14" s="471"/>
      <c r="BG14" s="471"/>
      <c r="BH14" s="471"/>
      <c r="BI14" s="471"/>
      <c r="BJ14" s="471"/>
      <c r="BK14" s="471"/>
      <c r="BL14" s="471"/>
      <c r="BM14" s="471"/>
      <c r="BN14" s="471"/>
      <c r="BO14" s="471"/>
      <c r="BP14" s="471"/>
      <c r="BQ14" s="471"/>
      <c r="BR14" s="471"/>
      <c r="BS14" s="471"/>
      <c r="BT14" s="471"/>
      <c r="BU14" s="471"/>
      <c r="BV14" s="471"/>
      <c r="BW14" s="471"/>
      <c r="BX14" s="471"/>
      <c r="BY14" s="471"/>
      <c r="BZ14" s="471"/>
      <c r="CA14" s="471"/>
      <c r="CB14" s="471"/>
      <c r="CC14" s="471"/>
      <c r="CD14" s="471"/>
      <c r="CE14" s="471"/>
      <c r="CF14" s="471"/>
      <c r="CG14" s="471"/>
      <c r="CH14" s="471"/>
      <c r="CI14" s="471"/>
      <c r="CJ14" s="471"/>
      <c r="CK14" s="471"/>
      <c r="CL14" s="471"/>
      <c r="CM14" s="471"/>
      <c r="CN14" s="471"/>
      <c r="CO14" s="471"/>
      <c r="CP14" s="471"/>
      <c r="CQ14" s="471"/>
      <c r="CR14" s="471"/>
      <c r="CS14" s="471"/>
      <c r="CT14" s="471"/>
      <c r="CU14" s="471"/>
      <c r="CV14" s="471"/>
      <c r="CW14" s="471"/>
      <c r="CX14" s="471"/>
      <c r="CY14" s="471"/>
      <c r="CZ14" s="471"/>
      <c r="DA14" s="471"/>
      <c r="DB14" s="471"/>
      <c r="DC14" s="471"/>
      <c r="DD14" s="471"/>
      <c r="DE14" s="471"/>
      <c r="DF14" s="471"/>
      <c r="DG14" s="471"/>
      <c r="DH14" s="471"/>
      <c r="DI14" s="471"/>
      <c r="DJ14" s="471"/>
      <c r="DK14" s="471"/>
      <c r="DL14" s="471"/>
      <c r="DM14" s="471"/>
      <c r="DN14" s="471"/>
      <c r="DO14" s="471"/>
      <c r="DP14" s="471"/>
      <c r="DQ14" s="471"/>
      <c r="DR14" s="471"/>
      <c r="DS14" s="471"/>
      <c r="DT14" s="471"/>
      <c r="DU14" s="471"/>
      <c r="DV14" s="471"/>
      <c r="DW14" s="471"/>
      <c r="DX14" s="471"/>
      <c r="DY14" s="471"/>
      <c r="DZ14" s="471"/>
      <c r="EA14" s="471"/>
      <c r="EB14" s="471"/>
      <c r="EC14" s="471"/>
      <c r="ED14" s="471"/>
      <c r="EE14" s="471"/>
      <c r="EF14" s="471"/>
      <c r="EG14" s="471"/>
      <c r="EH14" s="471"/>
      <c r="EI14" s="471"/>
      <c r="EJ14" s="471"/>
      <c r="EK14" s="471"/>
      <c r="EL14" s="471"/>
      <c r="EM14" s="471"/>
      <c r="EN14" s="471"/>
      <c r="EO14" s="471"/>
      <c r="EP14" s="471"/>
      <c r="EQ14" s="471"/>
      <c r="ER14" s="471"/>
      <c r="ES14" s="471"/>
      <c r="ET14" s="471"/>
      <c r="EU14" s="471"/>
      <c r="EV14" s="471"/>
      <c r="EW14" s="471"/>
      <c r="EX14" s="471"/>
      <c r="EY14" s="471"/>
      <c r="EZ14" s="471"/>
      <c r="FA14" s="471"/>
      <c r="FB14" s="471"/>
      <c r="FC14" s="471"/>
      <c r="FD14" s="471"/>
      <c r="FE14" s="471"/>
    </row>
    <row r="15" spans="1:161" s="128" customFormat="1" ht="13.5" customHeight="1" x14ac:dyDescent="0.25"/>
    <row r="16" spans="1:161" s="128" customFormat="1" x14ac:dyDescent="0.25">
      <c r="A16" s="472" t="s">
        <v>83</v>
      </c>
      <c r="B16" s="472"/>
      <c r="C16" s="472"/>
      <c r="D16" s="472"/>
      <c r="E16" s="472"/>
      <c r="F16" s="472"/>
      <c r="G16" s="472"/>
      <c r="H16" s="473" t="s">
        <v>131</v>
      </c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76"/>
      <c r="AO16" s="476"/>
      <c r="AP16" s="476"/>
      <c r="AQ16" s="476"/>
      <c r="AR16" s="476"/>
      <c r="AS16" s="476"/>
      <c r="AT16" s="476"/>
      <c r="AU16" s="476"/>
      <c r="AV16" s="476"/>
      <c r="AW16" s="476"/>
      <c r="AX16" s="476"/>
      <c r="AY16" s="476"/>
      <c r="AZ16" s="476"/>
      <c r="BA16" s="476"/>
      <c r="BB16" s="476"/>
      <c r="BC16" s="476"/>
      <c r="BD16" s="476"/>
      <c r="BE16" s="476"/>
      <c r="BF16" s="476"/>
      <c r="BG16" s="476"/>
      <c r="BH16" s="476"/>
      <c r="BI16" s="476"/>
      <c r="BJ16" s="476"/>
      <c r="BK16" s="476"/>
      <c r="BL16" s="476"/>
      <c r="BM16" s="477"/>
      <c r="BN16" s="478" t="s">
        <v>167</v>
      </c>
      <c r="BO16" s="472"/>
      <c r="BP16" s="472"/>
      <c r="BQ16" s="472"/>
      <c r="BR16" s="472"/>
      <c r="BS16" s="472"/>
      <c r="BT16" s="472"/>
      <c r="BU16" s="472"/>
      <c r="BV16" s="472"/>
      <c r="BW16" s="472"/>
      <c r="BX16" s="472"/>
      <c r="BY16" s="472"/>
      <c r="BZ16" s="472"/>
      <c r="CA16" s="472"/>
      <c r="CB16" s="472"/>
      <c r="CC16" s="472"/>
      <c r="CD16" s="472"/>
      <c r="CE16" s="472"/>
      <c r="CF16" s="472"/>
      <c r="CG16" s="472"/>
      <c r="CH16" s="472"/>
      <c r="CI16" s="472"/>
      <c r="CJ16" s="472"/>
      <c r="CK16" s="472"/>
      <c r="CL16" s="472"/>
      <c r="CM16" s="472"/>
      <c r="CN16" s="472"/>
      <c r="CO16" s="472"/>
      <c r="CP16" s="472"/>
      <c r="CQ16" s="472"/>
      <c r="CR16" s="472"/>
      <c r="CS16" s="472"/>
      <c r="CT16" s="472"/>
      <c r="CU16" s="472"/>
      <c r="CV16" s="472"/>
      <c r="CW16" s="472"/>
      <c r="CX16" s="472"/>
      <c r="CY16" s="472"/>
      <c r="CZ16" s="472"/>
      <c r="DA16" s="472"/>
      <c r="DB16" s="472"/>
      <c r="DC16" s="472"/>
      <c r="DD16" s="472"/>
      <c r="DE16" s="472"/>
      <c r="DF16" s="472"/>
      <c r="DG16" s="472"/>
      <c r="DH16" s="472"/>
      <c r="DI16" s="472"/>
      <c r="DJ16" s="482" t="s">
        <v>0</v>
      </c>
      <c r="DK16" s="483"/>
      <c r="DL16" s="483"/>
      <c r="DM16" s="483"/>
      <c r="DN16" s="483"/>
      <c r="DO16" s="483"/>
      <c r="DP16" s="483"/>
      <c r="DQ16" s="483"/>
      <c r="DR16" s="483"/>
      <c r="DS16" s="483"/>
      <c r="DT16" s="483"/>
      <c r="DU16" s="483"/>
      <c r="DV16" s="483"/>
      <c r="DW16" s="483"/>
      <c r="DX16" s="483"/>
      <c r="DY16" s="483"/>
      <c r="DZ16" s="483"/>
      <c r="EA16" s="483"/>
      <c r="EB16" s="483"/>
      <c r="EC16" s="483"/>
      <c r="ED16" s="483"/>
      <c r="EE16" s="483"/>
      <c r="EF16" s="483"/>
      <c r="EG16" s="483"/>
      <c r="EH16" s="483"/>
      <c r="EI16" s="483"/>
      <c r="EJ16" s="483"/>
      <c r="EK16" s="483"/>
      <c r="EL16" s="483"/>
      <c r="EM16" s="483"/>
      <c r="EN16" s="483"/>
      <c r="EO16" s="483"/>
      <c r="EP16" s="483"/>
      <c r="EQ16" s="483"/>
      <c r="ER16" s="483"/>
      <c r="ES16" s="483"/>
      <c r="ET16" s="483"/>
      <c r="EU16" s="483"/>
      <c r="EV16" s="483"/>
      <c r="EW16" s="483"/>
      <c r="EX16" s="483"/>
      <c r="EY16" s="483"/>
      <c r="EZ16" s="483"/>
      <c r="FA16" s="483"/>
      <c r="FB16" s="483"/>
      <c r="FC16" s="483"/>
      <c r="FD16" s="483"/>
      <c r="FE16" s="484"/>
    </row>
    <row r="17" spans="1:161" s="128" customFormat="1" ht="50.25" customHeight="1" x14ac:dyDescent="0.25">
      <c r="A17" s="472">
        <v>1</v>
      </c>
      <c r="B17" s="472"/>
      <c r="C17" s="472"/>
      <c r="D17" s="472"/>
      <c r="E17" s="472"/>
      <c r="F17" s="472"/>
      <c r="G17" s="473"/>
      <c r="H17" s="132"/>
      <c r="I17" s="469" t="s">
        <v>197</v>
      </c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69"/>
      <c r="BG17" s="469"/>
      <c r="BH17" s="469"/>
      <c r="BI17" s="469"/>
      <c r="BJ17" s="469"/>
      <c r="BK17" s="469"/>
      <c r="BL17" s="469"/>
      <c r="BM17" s="470"/>
      <c r="BN17" s="474" t="s">
        <v>188</v>
      </c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  <c r="DJ17" s="479">
        <v>6.4999999999999997E-3</v>
      </c>
      <c r="DK17" s="479"/>
      <c r="DL17" s="479"/>
      <c r="DM17" s="479"/>
      <c r="DN17" s="479"/>
      <c r="DO17" s="479"/>
      <c r="DP17" s="479"/>
      <c r="DQ17" s="479"/>
      <c r="DR17" s="479"/>
      <c r="DS17" s="479"/>
      <c r="DT17" s="479"/>
      <c r="DU17" s="479"/>
      <c r="DV17" s="479"/>
      <c r="DW17" s="479"/>
      <c r="DX17" s="479"/>
      <c r="DY17" s="479"/>
      <c r="DZ17" s="479"/>
      <c r="EA17" s="479"/>
      <c r="EB17" s="479"/>
      <c r="EC17" s="479"/>
      <c r="ED17" s="479"/>
      <c r="EE17" s="479"/>
      <c r="EF17" s="479"/>
      <c r="EG17" s="479"/>
      <c r="EH17" s="479"/>
      <c r="EI17" s="479"/>
      <c r="EJ17" s="479"/>
      <c r="EK17" s="479"/>
      <c r="EL17" s="479"/>
      <c r="EM17" s="479"/>
      <c r="EN17" s="479"/>
      <c r="EO17" s="479"/>
      <c r="EP17" s="479"/>
      <c r="EQ17" s="479"/>
      <c r="ER17" s="479"/>
      <c r="ES17" s="479"/>
      <c r="ET17" s="479"/>
      <c r="EU17" s="479"/>
      <c r="EV17" s="479"/>
      <c r="EW17" s="479"/>
      <c r="EX17" s="479"/>
      <c r="EY17" s="479"/>
      <c r="EZ17" s="479"/>
      <c r="FA17" s="479"/>
      <c r="FB17" s="479"/>
      <c r="FC17" s="479"/>
      <c r="FD17" s="479"/>
      <c r="FE17" s="479"/>
    </row>
    <row r="18" spans="1:161" s="128" customFormat="1" ht="45.75" customHeight="1" x14ac:dyDescent="0.25">
      <c r="A18" s="472">
        <v>2</v>
      </c>
      <c r="B18" s="472"/>
      <c r="C18" s="472"/>
      <c r="D18" s="472"/>
      <c r="E18" s="472"/>
      <c r="F18" s="472"/>
      <c r="G18" s="473"/>
      <c r="H18" s="132"/>
      <c r="I18" s="469" t="s">
        <v>198</v>
      </c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469"/>
      <c r="Y18" s="469"/>
      <c r="Z18" s="469"/>
      <c r="AA18" s="469"/>
      <c r="AB18" s="469"/>
      <c r="AC18" s="469"/>
      <c r="AD18" s="469"/>
      <c r="AE18" s="469"/>
      <c r="AF18" s="469"/>
      <c r="AG18" s="469"/>
      <c r="AH18" s="469"/>
      <c r="AI18" s="469"/>
      <c r="AJ18" s="469"/>
      <c r="AK18" s="469"/>
      <c r="AL18" s="469"/>
      <c r="AM18" s="469"/>
      <c r="AN18" s="469"/>
      <c r="AO18" s="469"/>
      <c r="AP18" s="469"/>
      <c r="AQ18" s="469"/>
      <c r="AR18" s="469"/>
      <c r="AS18" s="469"/>
      <c r="AT18" s="469"/>
      <c r="AU18" s="469"/>
      <c r="AV18" s="469"/>
      <c r="AW18" s="469"/>
      <c r="AX18" s="469"/>
      <c r="AY18" s="469"/>
      <c r="AZ18" s="469"/>
      <c r="BA18" s="469"/>
      <c r="BB18" s="469"/>
      <c r="BC18" s="469"/>
      <c r="BD18" s="469"/>
      <c r="BE18" s="469"/>
      <c r="BF18" s="469"/>
      <c r="BG18" s="469"/>
      <c r="BH18" s="469"/>
      <c r="BI18" s="469"/>
      <c r="BJ18" s="469"/>
      <c r="BK18" s="469"/>
      <c r="BL18" s="469"/>
      <c r="BM18" s="470"/>
      <c r="BN18" s="474" t="s">
        <v>302</v>
      </c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  <c r="DJ18" s="472" t="s">
        <v>2</v>
      </c>
      <c r="DK18" s="472"/>
      <c r="DL18" s="472"/>
      <c r="DM18" s="472"/>
      <c r="DN18" s="472"/>
      <c r="DO18" s="472"/>
      <c r="DP18" s="472"/>
      <c r="DQ18" s="472"/>
      <c r="DR18" s="472"/>
      <c r="DS18" s="472"/>
      <c r="DT18" s="472"/>
      <c r="DU18" s="472"/>
      <c r="DV18" s="472"/>
      <c r="DW18" s="472"/>
      <c r="DX18" s="472"/>
      <c r="DY18" s="472"/>
      <c r="DZ18" s="472"/>
      <c r="EA18" s="472"/>
      <c r="EB18" s="472"/>
      <c r="EC18" s="472"/>
      <c r="ED18" s="472"/>
      <c r="EE18" s="472"/>
      <c r="EF18" s="472"/>
      <c r="EG18" s="472"/>
      <c r="EH18" s="472"/>
      <c r="EI18" s="472"/>
      <c r="EJ18" s="472"/>
      <c r="EK18" s="472"/>
      <c r="EL18" s="472"/>
      <c r="EM18" s="472"/>
      <c r="EN18" s="472"/>
      <c r="EO18" s="472"/>
      <c r="EP18" s="472"/>
      <c r="EQ18" s="472"/>
      <c r="ER18" s="472"/>
      <c r="ES18" s="472"/>
      <c r="ET18" s="472"/>
      <c r="EU18" s="472"/>
      <c r="EV18" s="472"/>
      <c r="EW18" s="472"/>
      <c r="EX18" s="472"/>
      <c r="EY18" s="472"/>
      <c r="EZ18" s="472"/>
      <c r="FA18" s="472"/>
      <c r="FB18" s="472"/>
      <c r="FC18" s="472"/>
      <c r="FD18" s="472"/>
      <c r="FE18" s="472"/>
    </row>
    <row r="19" spans="1:161" s="128" customFormat="1" ht="48.75" customHeight="1" x14ac:dyDescent="0.25">
      <c r="A19" s="472">
        <v>3</v>
      </c>
      <c r="B19" s="472"/>
      <c r="C19" s="472"/>
      <c r="D19" s="472"/>
      <c r="E19" s="472"/>
      <c r="F19" s="472"/>
      <c r="G19" s="473"/>
      <c r="H19" s="132"/>
      <c r="I19" s="469" t="s">
        <v>199</v>
      </c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69"/>
      <c r="Y19" s="469"/>
      <c r="Z19" s="469"/>
      <c r="AA19" s="469"/>
      <c r="AB19" s="469"/>
      <c r="AC19" s="469"/>
      <c r="AD19" s="469"/>
      <c r="AE19" s="469"/>
      <c r="AF19" s="469"/>
      <c r="AG19" s="469"/>
      <c r="AH19" s="469"/>
      <c r="AI19" s="469"/>
      <c r="AJ19" s="469"/>
      <c r="AK19" s="469"/>
      <c r="AL19" s="469"/>
      <c r="AM19" s="469"/>
      <c r="AN19" s="469"/>
      <c r="AO19" s="469"/>
      <c r="AP19" s="469"/>
      <c r="AQ19" s="469"/>
      <c r="AR19" s="469"/>
      <c r="AS19" s="469"/>
      <c r="AT19" s="469"/>
      <c r="AU19" s="469"/>
      <c r="AV19" s="469"/>
      <c r="AW19" s="469"/>
      <c r="AX19" s="469"/>
      <c r="AY19" s="469"/>
      <c r="AZ19" s="469"/>
      <c r="BA19" s="469"/>
      <c r="BB19" s="469"/>
      <c r="BC19" s="469"/>
      <c r="BD19" s="469"/>
      <c r="BE19" s="469"/>
      <c r="BF19" s="469"/>
      <c r="BG19" s="469"/>
      <c r="BH19" s="469"/>
      <c r="BI19" s="469"/>
      <c r="BJ19" s="469"/>
      <c r="BK19" s="469"/>
      <c r="BL19" s="469"/>
      <c r="BM19" s="470"/>
      <c r="BN19" s="474" t="s">
        <v>303</v>
      </c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  <c r="DJ19" s="480">
        <f>(0.1*'6.1'!H29)+(0.7*'6.2'!H31)+(0.2*'6.3'!H33)</f>
        <v>1.01</v>
      </c>
      <c r="DK19" s="480"/>
      <c r="DL19" s="480"/>
      <c r="DM19" s="480"/>
      <c r="DN19" s="480"/>
      <c r="DO19" s="480"/>
      <c r="DP19" s="480"/>
      <c r="DQ19" s="480"/>
      <c r="DR19" s="480"/>
      <c r="DS19" s="480"/>
      <c r="DT19" s="480"/>
      <c r="DU19" s="480"/>
      <c r="DV19" s="480"/>
      <c r="DW19" s="480"/>
      <c r="DX19" s="480"/>
      <c r="DY19" s="480"/>
      <c r="DZ19" s="480"/>
      <c r="EA19" s="480"/>
      <c r="EB19" s="480"/>
      <c r="EC19" s="480"/>
      <c r="ED19" s="480"/>
      <c r="EE19" s="480"/>
      <c r="EF19" s="480"/>
      <c r="EG19" s="480"/>
      <c r="EH19" s="480"/>
      <c r="EI19" s="480"/>
      <c r="EJ19" s="480"/>
      <c r="EK19" s="480"/>
      <c r="EL19" s="480"/>
      <c r="EM19" s="480"/>
      <c r="EN19" s="480"/>
      <c r="EO19" s="480"/>
      <c r="EP19" s="480"/>
      <c r="EQ19" s="480"/>
      <c r="ER19" s="480"/>
      <c r="ES19" s="480"/>
      <c r="ET19" s="480"/>
      <c r="EU19" s="480"/>
      <c r="EV19" s="480"/>
      <c r="EW19" s="480"/>
      <c r="EX19" s="480"/>
      <c r="EY19" s="480"/>
      <c r="EZ19" s="480"/>
      <c r="FA19" s="480"/>
      <c r="FB19" s="480"/>
      <c r="FC19" s="480"/>
      <c r="FD19" s="480"/>
      <c r="FE19" s="480"/>
    </row>
    <row r="20" spans="1:161" s="128" customFormat="1" ht="18.75" customHeight="1" x14ac:dyDescent="0.25">
      <c r="A20" s="472">
        <v>4</v>
      </c>
      <c r="B20" s="472"/>
      <c r="C20" s="472"/>
      <c r="D20" s="472"/>
      <c r="E20" s="472"/>
      <c r="F20" s="472"/>
      <c r="G20" s="473"/>
      <c r="H20" s="132"/>
      <c r="I20" s="469" t="s">
        <v>378</v>
      </c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69"/>
      <c r="AV20" s="469"/>
      <c r="AW20" s="469"/>
      <c r="AX20" s="469"/>
      <c r="AY20" s="469"/>
      <c r="AZ20" s="469"/>
      <c r="BA20" s="469"/>
      <c r="BB20" s="469"/>
      <c r="BC20" s="469"/>
      <c r="BD20" s="469"/>
      <c r="BE20" s="469"/>
      <c r="BF20" s="469"/>
      <c r="BG20" s="469"/>
      <c r="BH20" s="469"/>
      <c r="BI20" s="469"/>
      <c r="BJ20" s="469"/>
      <c r="BK20" s="469"/>
      <c r="BL20" s="469"/>
      <c r="BM20" s="470"/>
      <c r="BN20" s="474" t="s">
        <v>272</v>
      </c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  <c r="DJ20" s="480">
        <v>8.3999999999999995E-3</v>
      </c>
      <c r="DK20" s="480"/>
      <c r="DL20" s="480"/>
      <c r="DM20" s="480"/>
      <c r="DN20" s="480"/>
      <c r="DO20" s="480"/>
      <c r="DP20" s="480"/>
      <c r="DQ20" s="480"/>
      <c r="DR20" s="480"/>
      <c r="DS20" s="480"/>
      <c r="DT20" s="480"/>
      <c r="DU20" s="480"/>
      <c r="DV20" s="480"/>
      <c r="DW20" s="480"/>
      <c r="DX20" s="480"/>
      <c r="DY20" s="480"/>
      <c r="DZ20" s="480"/>
      <c r="EA20" s="480"/>
      <c r="EB20" s="480"/>
      <c r="EC20" s="480"/>
      <c r="ED20" s="480"/>
      <c r="EE20" s="480"/>
      <c r="EF20" s="480"/>
      <c r="EG20" s="480"/>
      <c r="EH20" s="480"/>
      <c r="EI20" s="480"/>
      <c r="EJ20" s="480"/>
      <c r="EK20" s="480"/>
      <c r="EL20" s="480"/>
      <c r="EM20" s="480"/>
      <c r="EN20" s="480"/>
      <c r="EO20" s="480"/>
      <c r="EP20" s="480"/>
      <c r="EQ20" s="480"/>
      <c r="ER20" s="480"/>
      <c r="ES20" s="480"/>
      <c r="ET20" s="480"/>
      <c r="EU20" s="480"/>
      <c r="EV20" s="480"/>
      <c r="EW20" s="480"/>
      <c r="EX20" s="480"/>
      <c r="EY20" s="480"/>
      <c r="EZ20" s="480"/>
      <c r="FA20" s="480"/>
      <c r="FB20" s="480"/>
      <c r="FC20" s="480"/>
      <c r="FD20" s="480"/>
      <c r="FE20" s="480"/>
    </row>
    <row r="21" spans="1:161" s="128" customFormat="1" ht="18.75" customHeight="1" x14ac:dyDescent="0.25">
      <c r="A21" s="472">
        <v>5</v>
      </c>
      <c r="B21" s="472"/>
      <c r="C21" s="472"/>
      <c r="D21" s="472"/>
      <c r="E21" s="472"/>
      <c r="F21" s="472"/>
      <c r="G21" s="473"/>
      <c r="H21" s="132"/>
      <c r="I21" s="469" t="s">
        <v>379</v>
      </c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69"/>
      <c r="AV21" s="469"/>
      <c r="AW21" s="469"/>
      <c r="AX21" s="469"/>
      <c r="AY21" s="469"/>
      <c r="AZ21" s="469"/>
      <c r="BA21" s="469"/>
      <c r="BB21" s="469"/>
      <c r="BC21" s="469"/>
      <c r="BD21" s="469"/>
      <c r="BE21" s="469"/>
      <c r="BF21" s="469"/>
      <c r="BG21" s="469"/>
      <c r="BH21" s="469"/>
      <c r="BI21" s="469"/>
      <c r="BJ21" s="469"/>
      <c r="BK21" s="469"/>
      <c r="BL21" s="469"/>
      <c r="BM21" s="470"/>
      <c r="BN21" s="474" t="s">
        <v>272</v>
      </c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  <c r="DJ21" s="480">
        <v>1</v>
      </c>
      <c r="DK21" s="480"/>
      <c r="DL21" s="480"/>
      <c r="DM21" s="480"/>
      <c r="DN21" s="480"/>
      <c r="DO21" s="480"/>
      <c r="DP21" s="480"/>
      <c r="DQ21" s="480"/>
      <c r="DR21" s="480"/>
      <c r="DS21" s="480"/>
      <c r="DT21" s="480"/>
      <c r="DU21" s="480"/>
      <c r="DV21" s="480"/>
      <c r="DW21" s="480"/>
      <c r="DX21" s="480"/>
      <c r="DY21" s="480"/>
      <c r="DZ21" s="480"/>
      <c r="EA21" s="480"/>
      <c r="EB21" s="480"/>
      <c r="EC21" s="480"/>
      <c r="ED21" s="480"/>
      <c r="EE21" s="480"/>
      <c r="EF21" s="480"/>
      <c r="EG21" s="480"/>
      <c r="EH21" s="480"/>
      <c r="EI21" s="480"/>
      <c r="EJ21" s="480"/>
      <c r="EK21" s="480"/>
      <c r="EL21" s="480"/>
      <c r="EM21" s="480"/>
      <c r="EN21" s="480"/>
      <c r="EO21" s="480"/>
      <c r="EP21" s="480"/>
      <c r="EQ21" s="480"/>
      <c r="ER21" s="480"/>
      <c r="ES21" s="480"/>
      <c r="ET21" s="480"/>
      <c r="EU21" s="480"/>
      <c r="EV21" s="480"/>
      <c r="EW21" s="480"/>
      <c r="EX21" s="480"/>
      <c r="EY21" s="480"/>
      <c r="EZ21" s="480"/>
      <c r="FA21" s="480"/>
      <c r="FB21" s="480"/>
      <c r="FC21" s="480"/>
      <c r="FD21" s="480"/>
      <c r="FE21" s="480"/>
    </row>
    <row r="22" spans="1:161" s="128" customFormat="1" ht="18.75" customHeight="1" x14ac:dyDescent="0.25">
      <c r="A22" s="472">
        <v>6</v>
      </c>
      <c r="B22" s="472"/>
      <c r="C22" s="472"/>
      <c r="D22" s="472"/>
      <c r="E22" s="472"/>
      <c r="F22" s="472"/>
      <c r="G22" s="473"/>
      <c r="H22" s="132"/>
      <c r="I22" s="469" t="s">
        <v>380</v>
      </c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69"/>
      <c r="AV22" s="469"/>
      <c r="AW22" s="469"/>
      <c r="AX22" s="469"/>
      <c r="AY22" s="469"/>
      <c r="AZ22" s="469"/>
      <c r="BA22" s="469"/>
      <c r="BB22" s="469"/>
      <c r="BC22" s="469"/>
      <c r="BD22" s="469"/>
      <c r="BE22" s="469"/>
      <c r="BF22" s="469"/>
      <c r="BG22" s="469"/>
      <c r="BH22" s="469"/>
      <c r="BI22" s="469"/>
      <c r="BJ22" s="469"/>
      <c r="BK22" s="469"/>
      <c r="BL22" s="469"/>
      <c r="BM22" s="470"/>
      <c r="BN22" s="474" t="s">
        <v>272</v>
      </c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  <c r="DJ22" s="480">
        <v>1</v>
      </c>
      <c r="DK22" s="480"/>
      <c r="DL22" s="480"/>
      <c r="DM22" s="480"/>
      <c r="DN22" s="480"/>
      <c r="DO22" s="480"/>
      <c r="DP22" s="480"/>
      <c r="DQ22" s="480"/>
      <c r="DR22" s="480"/>
      <c r="DS22" s="480"/>
      <c r="DT22" s="480"/>
      <c r="DU22" s="480"/>
      <c r="DV22" s="480"/>
      <c r="DW22" s="480"/>
      <c r="DX22" s="480"/>
      <c r="DY22" s="480"/>
      <c r="DZ22" s="480"/>
      <c r="EA22" s="480"/>
      <c r="EB22" s="480"/>
      <c r="EC22" s="480"/>
      <c r="ED22" s="480"/>
      <c r="EE22" s="480"/>
      <c r="EF22" s="480"/>
      <c r="EG22" s="480"/>
      <c r="EH22" s="480"/>
      <c r="EI22" s="480"/>
      <c r="EJ22" s="480"/>
      <c r="EK22" s="480"/>
      <c r="EL22" s="480"/>
      <c r="EM22" s="480"/>
      <c r="EN22" s="480"/>
      <c r="EO22" s="480"/>
      <c r="EP22" s="480"/>
      <c r="EQ22" s="480"/>
      <c r="ER22" s="480"/>
      <c r="ES22" s="480"/>
      <c r="ET22" s="480"/>
      <c r="EU22" s="480"/>
      <c r="EV22" s="480"/>
      <c r="EW22" s="480"/>
      <c r="EX22" s="480"/>
      <c r="EY22" s="480"/>
      <c r="EZ22" s="480"/>
      <c r="FA22" s="480"/>
      <c r="FB22" s="480"/>
      <c r="FC22" s="480"/>
      <c r="FD22" s="480"/>
      <c r="FE22" s="480"/>
    </row>
    <row r="23" spans="1:161" s="128" customFormat="1" ht="30.75" customHeight="1" x14ac:dyDescent="0.25">
      <c r="A23" s="472">
        <v>7</v>
      </c>
      <c r="B23" s="472"/>
      <c r="C23" s="472"/>
      <c r="D23" s="472"/>
      <c r="E23" s="472"/>
      <c r="F23" s="472"/>
      <c r="G23" s="473"/>
      <c r="H23" s="132"/>
      <c r="I23" s="469" t="s">
        <v>381</v>
      </c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69"/>
      <c r="AV23" s="469"/>
      <c r="AW23" s="469"/>
      <c r="AX23" s="469"/>
      <c r="AY23" s="469"/>
      <c r="AZ23" s="469"/>
      <c r="BA23" s="469"/>
      <c r="BB23" s="469"/>
      <c r="BC23" s="469"/>
      <c r="BD23" s="469"/>
      <c r="BE23" s="469"/>
      <c r="BF23" s="469"/>
      <c r="BG23" s="469"/>
      <c r="BH23" s="469"/>
      <c r="BI23" s="469"/>
      <c r="BJ23" s="469"/>
      <c r="BK23" s="469"/>
      <c r="BL23" s="469"/>
      <c r="BM23" s="470"/>
      <c r="BN23" s="474" t="s">
        <v>304</v>
      </c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  <c r="DJ23" s="480">
        <v>1</v>
      </c>
      <c r="DK23" s="480"/>
      <c r="DL23" s="480"/>
      <c r="DM23" s="480"/>
      <c r="DN23" s="480"/>
      <c r="DO23" s="480"/>
      <c r="DP23" s="480"/>
      <c r="DQ23" s="480"/>
      <c r="DR23" s="480"/>
      <c r="DS23" s="480"/>
      <c r="DT23" s="480"/>
      <c r="DU23" s="480"/>
      <c r="DV23" s="480"/>
      <c r="DW23" s="480"/>
      <c r="DX23" s="480"/>
      <c r="DY23" s="480"/>
      <c r="DZ23" s="480"/>
      <c r="EA23" s="480"/>
      <c r="EB23" s="480"/>
      <c r="EC23" s="480"/>
      <c r="ED23" s="480"/>
      <c r="EE23" s="480"/>
      <c r="EF23" s="480"/>
      <c r="EG23" s="480"/>
      <c r="EH23" s="480"/>
      <c r="EI23" s="480"/>
      <c r="EJ23" s="480"/>
      <c r="EK23" s="480"/>
      <c r="EL23" s="480"/>
      <c r="EM23" s="480"/>
      <c r="EN23" s="480"/>
      <c r="EO23" s="480"/>
      <c r="EP23" s="480"/>
      <c r="EQ23" s="480"/>
      <c r="ER23" s="480"/>
      <c r="ES23" s="480"/>
      <c r="ET23" s="480"/>
      <c r="EU23" s="480"/>
      <c r="EV23" s="480"/>
      <c r="EW23" s="480"/>
      <c r="EX23" s="480"/>
      <c r="EY23" s="480"/>
      <c r="EZ23" s="480"/>
      <c r="FA23" s="480"/>
      <c r="FB23" s="480"/>
      <c r="FC23" s="480"/>
      <c r="FD23" s="480"/>
      <c r="FE23" s="480"/>
    </row>
    <row r="24" spans="1:161" s="128" customFormat="1" ht="60" customHeight="1" x14ac:dyDescent="0.25">
      <c r="A24" s="472">
        <v>8</v>
      </c>
      <c r="B24" s="472"/>
      <c r="C24" s="472"/>
      <c r="D24" s="472"/>
      <c r="E24" s="472"/>
      <c r="F24" s="472"/>
      <c r="G24" s="473"/>
      <c r="H24" s="132"/>
      <c r="I24" s="469" t="s">
        <v>382</v>
      </c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9"/>
      <c r="AB24" s="469"/>
      <c r="AC24" s="469"/>
      <c r="AD24" s="469"/>
      <c r="AE24" s="469"/>
      <c r="AF24" s="469"/>
      <c r="AG24" s="469"/>
      <c r="AH24" s="469"/>
      <c r="AI24" s="469"/>
      <c r="AJ24" s="469"/>
      <c r="AK24" s="469"/>
      <c r="AL24" s="469"/>
      <c r="AM24" s="469"/>
      <c r="AN24" s="469"/>
      <c r="AO24" s="469"/>
      <c r="AP24" s="469"/>
      <c r="AQ24" s="469"/>
      <c r="AR24" s="469"/>
      <c r="AS24" s="469"/>
      <c r="AT24" s="469"/>
      <c r="AU24" s="469"/>
      <c r="AV24" s="469"/>
      <c r="AW24" s="469"/>
      <c r="AX24" s="469"/>
      <c r="AY24" s="469"/>
      <c r="AZ24" s="469"/>
      <c r="BA24" s="469"/>
      <c r="BB24" s="469"/>
      <c r="BC24" s="469"/>
      <c r="BD24" s="469"/>
      <c r="BE24" s="469"/>
      <c r="BF24" s="469"/>
      <c r="BG24" s="469"/>
      <c r="BH24" s="469"/>
      <c r="BI24" s="469"/>
      <c r="BJ24" s="469"/>
      <c r="BK24" s="469"/>
      <c r="BL24" s="469"/>
      <c r="BM24" s="470"/>
      <c r="BN24" s="474" t="s">
        <v>304</v>
      </c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  <c r="DJ24" s="480" t="s">
        <v>2</v>
      </c>
      <c r="DK24" s="480"/>
      <c r="DL24" s="480"/>
      <c r="DM24" s="480"/>
      <c r="DN24" s="480"/>
      <c r="DO24" s="480"/>
      <c r="DP24" s="480"/>
      <c r="DQ24" s="480"/>
      <c r="DR24" s="480"/>
      <c r="DS24" s="480"/>
      <c r="DT24" s="480"/>
      <c r="DU24" s="480"/>
      <c r="DV24" s="480"/>
      <c r="DW24" s="480"/>
      <c r="DX24" s="480"/>
      <c r="DY24" s="480"/>
      <c r="DZ24" s="480"/>
      <c r="EA24" s="480"/>
      <c r="EB24" s="480"/>
      <c r="EC24" s="480"/>
      <c r="ED24" s="480"/>
      <c r="EE24" s="480"/>
      <c r="EF24" s="480"/>
      <c r="EG24" s="480"/>
      <c r="EH24" s="480"/>
      <c r="EI24" s="480"/>
      <c r="EJ24" s="480"/>
      <c r="EK24" s="480"/>
      <c r="EL24" s="480"/>
      <c r="EM24" s="480"/>
      <c r="EN24" s="480"/>
      <c r="EO24" s="480"/>
      <c r="EP24" s="480"/>
      <c r="EQ24" s="480"/>
      <c r="ER24" s="480"/>
      <c r="ES24" s="480"/>
      <c r="ET24" s="480"/>
      <c r="EU24" s="480"/>
      <c r="EV24" s="480"/>
      <c r="EW24" s="480"/>
      <c r="EX24" s="480"/>
      <c r="EY24" s="480"/>
      <c r="EZ24" s="480"/>
      <c r="FA24" s="480"/>
      <c r="FB24" s="480"/>
      <c r="FC24" s="480"/>
      <c r="FD24" s="480"/>
      <c r="FE24" s="480"/>
    </row>
    <row r="25" spans="1:161" s="128" customFormat="1" ht="45" customHeight="1" x14ac:dyDescent="0.25">
      <c r="A25" s="472">
        <v>9</v>
      </c>
      <c r="B25" s="472"/>
      <c r="C25" s="472"/>
      <c r="D25" s="472"/>
      <c r="E25" s="472"/>
      <c r="F25" s="472"/>
      <c r="G25" s="473"/>
      <c r="H25" s="132"/>
      <c r="I25" s="469" t="s">
        <v>383</v>
      </c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/>
      <c r="V25" s="469"/>
      <c r="W25" s="469"/>
      <c r="X25" s="469"/>
      <c r="Y25" s="469"/>
      <c r="Z25" s="469"/>
      <c r="AA25" s="469"/>
      <c r="AB25" s="469"/>
      <c r="AC25" s="469"/>
      <c r="AD25" s="469"/>
      <c r="AE25" s="469"/>
      <c r="AF25" s="469"/>
      <c r="AG25" s="469"/>
      <c r="AH25" s="469"/>
      <c r="AI25" s="469"/>
      <c r="AJ25" s="469"/>
      <c r="AK25" s="469"/>
      <c r="AL25" s="469"/>
      <c r="AM25" s="469"/>
      <c r="AN25" s="469"/>
      <c r="AO25" s="469"/>
      <c r="AP25" s="469"/>
      <c r="AQ25" s="469"/>
      <c r="AR25" s="469"/>
      <c r="AS25" s="469"/>
      <c r="AT25" s="469"/>
      <c r="AU25" s="469"/>
      <c r="AV25" s="469"/>
      <c r="AW25" s="469"/>
      <c r="AX25" s="469"/>
      <c r="AY25" s="469"/>
      <c r="AZ25" s="469"/>
      <c r="BA25" s="469"/>
      <c r="BB25" s="469"/>
      <c r="BC25" s="469"/>
      <c r="BD25" s="469"/>
      <c r="BE25" s="469"/>
      <c r="BF25" s="469"/>
      <c r="BG25" s="469"/>
      <c r="BH25" s="469"/>
      <c r="BI25" s="469"/>
      <c r="BJ25" s="469"/>
      <c r="BK25" s="469"/>
      <c r="BL25" s="469"/>
      <c r="BM25" s="470"/>
      <c r="BN25" s="474" t="s">
        <v>304</v>
      </c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  <c r="DJ25" s="480">
        <v>1</v>
      </c>
      <c r="DK25" s="480"/>
      <c r="DL25" s="480"/>
      <c r="DM25" s="480"/>
      <c r="DN25" s="480"/>
      <c r="DO25" s="480"/>
      <c r="DP25" s="480"/>
      <c r="DQ25" s="480"/>
      <c r="DR25" s="480"/>
      <c r="DS25" s="480"/>
      <c r="DT25" s="480"/>
      <c r="DU25" s="480"/>
      <c r="DV25" s="480"/>
      <c r="DW25" s="480"/>
      <c r="DX25" s="480"/>
      <c r="DY25" s="480"/>
      <c r="DZ25" s="480"/>
      <c r="EA25" s="480"/>
      <c r="EB25" s="480"/>
      <c r="EC25" s="480"/>
      <c r="ED25" s="480"/>
      <c r="EE25" s="480"/>
      <c r="EF25" s="480"/>
      <c r="EG25" s="480"/>
      <c r="EH25" s="480"/>
      <c r="EI25" s="480"/>
      <c r="EJ25" s="480"/>
      <c r="EK25" s="480"/>
      <c r="EL25" s="480"/>
      <c r="EM25" s="480"/>
      <c r="EN25" s="480"/>
      <c r="EO25" s="480"/>
      <c r="EP25" s="480"/>
      <c r="EQ25" s="480"/>
      <c r="ER25" s="480"/>
      <c r="ES25" s="480"/>
      <c r="ET25" s="480"/>
      <c r="EU25" s="480"/>
      <c r="EV25" s="480"/>
      <c r="EW25" s="480"/>
      <c r="EX25" s="480"/>
      <c r="EY25" s="480"/>
      <c r="EZ25" s="480"/>
      <c r="FA25" s="480"/>
      <c r="FB25" s="480"/>
      <c r="FC25" s="480"/>
      <c r="FD25" s="480"/>
      <c r="FE25" s="480"/>
    </row>
    <row r="27" spans="1:161" x14ac:dyDescent="0.25">
      <c r="H27" s="133" t="str">
        <f>'1.1'!L28</f>
        <v>Генеральный директор</v>
      </c>
      <c r="BO27" s="133" t="str">
        <f>'4.2'!$AL$24</f>
        <v>Воронин В.Ю.</v>
      </c>
    </row>
  </sheetData>
  <mergeCells count="45">
    <mergeCell ref="A12:FE12"/>
    <mergeCell ref="A13:FE13"/>
    <mergeCell ref="A25:G25"/>
    <mergeCell ref="A20:G20"/>
    <mergeCell ref="A21:G21"/>
    <mergeCell ref="A22:G22"/>
    <mergeCell ref="A23:G23"/>
    <mergeCell ref="DJ20:FE20"/>
    <mergeCell ref="DJ21:FE21"/>
    <mergeCell ref="DJ25:FE25"/>
    <mergeCell ref="I25:BM25"/>
    <mergeCell ref="BN21:DI21"/>
    <mergeCell ref="BN22:DI22"/>
    <mergeCell ref="BN24:DI24"/>
    <mergeCell ref="I24:BM24"/>
    <mergeCell ref="DJ22:FE22"/>
    <mergeCell ref="BN25:DI25"/>
    <mergeCell ref="A8:FE8"/>
    <mergeCell ref="A11:FE11"/>
    <mergeCell ref="DJ16:FE16"/>
    <mergeCell ref="DJ23:FE23"/>
    <mergeCell ref="DJ24:FE24"/>
    <mergeCell ref="BN17:DI17"/>
    <mergeCell ref="BN18:DI18"/>
    <mergeCell ref="BN20:DI20"/>
    <mergeCell ref="I20:BM20"/>
    <mergeCell ref="A24:G24"/>
    <mergeCell ref="A18:G18"/>
    <mergeCell ref="A19:G19"/>
    <mergeCell ref="BN23:DI23"/>
    <mergeCell ref="I21:BM21"/>
    <mergeCell ref="I22:BM22"/>
    <mergeCell ref="I23:BM23"/>
    <mergeCell ref="A14:FE14"/>
    <mergeCell ref="I17:BM17"/>
    <mergeCell ref="I18:BM18"/>
    <mergeCell ref="I19:BM19"/>
    <mergeCell ref="A16:G16"/>
    <mergeCell ref="A17:G17"/>
    <mergeCell ref="BN19:DI19"/>
    <mergeCell ref="H16:BM16"/>
    <mergeCell ref="BN16:DI16"/>
    <mergeCell ref="DJ17:FE17"/>
    <mergeCell ref="DJ18:FE18"/>
    <mergeCell ref="DJ19:FE1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G15"/>
  <sheetViews>
    <sheetView view="pageBreakPreview" zoomScale="115" zoomScaleSheetLayoutView="115" workbookViewId="0">
      <selection activeCell="DJ8" sqref="DJ8"/>
    </sheetView>
  </sheetViews>
  <sheetFormatPr defaultRowHeight="12.75" x14ac:dyDescent="0.2"/>
  <cols>
    <col min="1" max="104" width="0.75" style="120" customWidth="1"/>
    <col min="105" max="105" width="1.125" style="120" customWidth="1"/>
    <col min="106" max="111" width="0.75" style="120" customWidth="1"/>
    <col min="112" max="16384" width="9" style="120"/>
  </cols>
  <sheetData>
    <row r="1" spans="1:111" ht="15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</row>
    <row r="2" spans="1:111" ht="15.75" x14ac:dyDescent="0.25">
      <c r="A2" s="489" t="s">
        <v>201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</row>
    <row r="3" spans="1:111" ht="15.75" x14ac:dyDescent="0.25">
      <c r="A3" s="489" t="s">
        <v>305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89"/>
      <c r="AR3" s="489"/>
      <c r="AS3" s="489"/>
      <c r="AT3" s="489"/>
      <c r="AU3" s="489"/>
      <c r="AV3" s="489"/>
      <c r="AW3" s="489"/>
      <c r="AX3" s="489"/>
      <c r="AY3" s="489"/>
      <c r="AZ3" s="489"/>
      <c r="BA3" s="489"/>
      <c r="BB3" s="489"/>
      <c r="BC3" s="489"/>
      <c r="BD3" s="489"/>
      <c r="BE3" s="489"/>
      <c r="BF3" s="489"/>
      <c r="BG3" s="489"/>
      <c r="BH3" s="489"/>
      <c r="BI3" s="489"/>
      <c r="BJ3" s="489"/>
      <c r="BK3" s="489"/>
      <c r="BL3" s="489"/>
      <c r="BM3" s="489"/>
      <c r="BN3" s="489"/>
      <c r="BO3" s="489"/>
      <c r="BP3" s="489"/>
      <c r="BQ3" s="489"/>
      <c r="BR3" s="489"/>
      <c r="BS3" s="489"/>
      <c r="BT3" s="489"/>
      <c r="BU3" s="489"/>
      <c r="BV3" s="489"/>
      <c r="BW3" s="489"/>
      <c r="BX3" s="489"/>
      <c r="BY3" s="489"/>
      <c r="BZ3" s="489"/>
      <c r="CA3" s="489"/>
      <c r="CB3" s="489"/>
      <c r="CC3" s="489"/>
      <c r="CD3" s="489"/>
      <c r="CE3" s="489"/>
      <c r="CF3" s="489"/>
      <c r="CG3" s="489"/>
      <c r="CH3" s="489"/>
      <c r="CI3" s="489"/>
      <c r="CJ3" s="489"/>
      <c r="CK3" s="489"/>
      <c r="CL3" s="489"/>
      <c r="CM3" s="489"/>
      <c r="CN3" s="489"/>
      <c r="CO3" s="489"/>
      <c r="CP3" s="489"/>
      <c r="CQ3" s="489"/>
      <c r="CR3" s="489"/>
      <c r="CS3" s="489"/>
      <c r="CT3" s="489"/>
      <c r="CU3" s="489"/>
      <c r="CV3" s="489"/>
      <c r="CW3" s="489"/>
      <c r="CX3" s="489"/>
      <c r="CY3" s="489"/>
      <c r="CZ3" s="489"/>
      <c r="DA3" s="489"/>
      <c r="DB3" s="489"/>
      <c r="DC3" s="489"/>
      <c r="DD3" s="489"/>
      <c r="DE3" s="489"/>
      <c r="DF3" s="489"/>
      <c r="DG3" s="489"/>
    </row>
    <row r="4" spans="1:111" ht="15.75" x14ac:dyDescent="0.25">
      <c r="A4" s="489" t="s">
        <v>179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  <c r="AS4" s="489"/>
      <c r="AT4" s="489"/>
      <c r="AU4" s="489"/>
      <c r="AV4" s="489"/>
      <c r="AW4" s="489"/>
      <c r="AX4" s="489"/>
      <c r="AY4" s="489"/>
      <c r="AZ4" s="489"/>
      <c r="BA4" s="489"/>
      <c r="BB4" s="489"/>
      <c r="BC4" s="489"/>
      <c r="BD4" s="489"/>
      <c r="BE4" s="489"/>
      <c r="BF4" s="489"/>
      <c r="BG4" s="489"/>
      <c r="BH4" s="489"/>
      <c r="BI4" s="489"/>
      <c r="BJ4" s="489"/>
      <c r="BK4" s="489"/>
      <c r="BL4" s="489"/>
      <c r="BM4" s="489"/>
      <c r="BN4" s="489"/>
      <c r="BO4" s="489"/>
      <c r="BP4" s="489"/>
      <c r="BQ4" s="489"/>
      <c r="BR4" s="489"/>
      <c r="BS4" s="489"/>
      <c r="BT4" s="489"/>
      <c r="BU4" s="489"/>
      <c r="BV4" s="489"/>
      <c r="BW4" s="489"/>
      <c r="BX4" s="489"/>
      <c r="BY4" s="489"/>
      <c r="BZ4" s="489"/>
      <c r="CA4" s="489"/>
      <c r="CB4" s="489"/>
      <c r="CC4" s="489"/>
      <c r="CD4" s="489"/>
      <c r="CE4" s="489"/>
      <c r="CF4" s="489"/>
      <c r="CG4" s="489"/>
      <c r="CH4" s="489"/>
      <c r="CI4" s="489"/>
      <c r="CJ4" s="489"/>
      <c r="CK4" s="489"/>
      <c r="CL4" s="489"/>
      <c r="CM4" s="489"/>
      <c r="CN4" s="489"/>
      <c r="CO4" s="489"/>
      <c r="CP4" s="489"/>
      <c r="CQ4" s="489"/>
      <c r="CR4" s="489"/>
      <c r="CS4" s="489"/>
      <c r="CT4" s="489"/>
      <c r="CU4" s="489"/>
      <c r="CV4" s="489"/>
      <c r="CW4" s="489"/>
      <c r="CX4" s="489"/>
      <c r="CY4" s="489"/>
      <c r="CZ4" s="489"/>
      <c r="DA4" s="489"/>
      <c r="DB4" s="489"/>
      <c r="DC4" s="489"/>
      <c r="DD4" s="489"/>
      <c r="DE4" s="489"/>
      <c r="DF4" s="489"/>
      <c r="DG4" s="489"/>
    </row>
    <row r="5" spans="1:111" ht="15.75" x14ac:dyDescent="0.25">
      <c r="A5" s="489" t="str">
        <f>'1.1'!A10</f>
        <v xml:space="preserve">ООО "Энергоресурс" 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89"/>
      <c r="AG5" s="489"/>
      <c r="AH5" s="489"/>
      <c r="AI5" s="489"/>
      <c r="AJ5" s="489"/>
      <c r="AK5" s="489"/>
      <c r="AL5" s="489"/>
      <c r="AM5" s="489"/>
      <c r="AN5" s="489"/>
      <c r="AO5" s="489"/>
      <c r="AP5" s="489"/>
      <c r="AQ5" s="489"/>
      <c r="AR5" s="489"/>
      <c r="AS5" s="489"/>
      <c r="AT5" s="489"/>
      <c r="AU5" s="489"/>
      <c r="AV5" s="489"/>
      <c r="AW5" s="489"/>
      <c r="AX5" s="489"/>
      <c r="AY5" s="489"/>
      <c r="AZ5" s="489"/>
      <c r="BA5" s="489"/>
      <c r="BB5" s="489"/>
      <c r="BC5" s="489"/>
      <c r="BD5" s="489"/>
      <c r="BE5" s="489"/>
      <c r="BF5" s="489"/>
      <c r="BG5" s="489"/>
      <c r="BH5" s="489"/>
      <c r="BI5" s="489"/>
      <c r="BJ5" s="489"/>
      <c r="BK5" s="489"/>
      <c r="BL5" s="489"/>
      <c r="BM5" s="489"/>
      <c r="BN5" s="489"/>
      <c r="BO5" s="489"/>
      <c r="BP5" s="489"/>
      <c r="BQ5" s="489"/>
      <c r="BR5" s="489"/>
      <c r="BS5" s="489"/>
      <c r="BT5" s="489"/>
      <c r="BU5" s="489"/>
      <c r="BV5" s="489"/>
      <c r="BW5" s="489"/>
      <c r="BX5" s="489"/>
      <c r="BY5" s="489"/>
      <c r="BZ5" s="489"/>
      <c r="CA5" s="489"/>
      <c r="CB5" s="489"/>
      <c r="CC5" s="489"/>
      <c r="CD5" s="489"/>
      <c r="CE5" s="489"/>
      <c r="CF5" s="489"/>
      <c r="CG5" s="489"/>
      <c r="CH5" s="489"/>
      <c r="CI5" s="489"/>
      <c r="CJ5" s="489"/>
      <c r="CK5" s="489"/>
      <c r="CL5" s="489"/>
      <c r="CM5" s="489"/>
      <c r="CN5" s="489"/>
      <c r="CO5" s="489"/>
      <c r="CP5" s="489"/>
      <c r="CQ5" s="489"/>
      <c r="CR5" s="489"/>
      <c r="CS5" s="489"/>
      <c r="CT5" s="489"/>
      <c r="CU5" s="489"/>
      <c r="CV5" s="489"/>
      <c r="CW5" s="489"/>
      <c r="CX5" s="489"/>
      <c r="CY5" s="489"/>
      <c r="CZ5" s="489"/>
      <c r="DA5" s="489"/>
      <c r="DB5" s="489"/>
      <c r="DC5" s="489"/>
      <c r="DD5" s="489"/>
      <c r="DE5" s="489"/>
      <c r="DF5" s="489"/>
      <c r="DG5" s="489"/>
    </row>
    <row r="6" spans="1:111" ht="15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19"/>
      <c r="Z6" s="119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</row>
    <row r="7" spans="1:111" ht="52.5" customHeight="1" x14ac:dyDescent="0.2">
      <c r="A7" s="490" t="s">
        <v>110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1"/>
      <c r="AV7" s="491"/>
      <c r="AW7" s="491"/>
      <c r="AX7" s="491"/>
      <c r="AY7" s="491"/>
      <c r="AZ7" s="491"/>
      <c r="BA7" s="491"/>
      <c r="BB7" s="491"/>
      <c r="BC7" s="491"/>
      <c r="BD7" s="491"/>
      <c r="BE7" s="491"/>
      <c r="BF7" s="491"/>
      <c r="BG7" s="491"/>
      <c r="BH7" s="491"/>
      <c r="BI7" s="491"/>
      <c r="BJ7" s="491"/>
      <c r="BK7" s="492"/>
      <c r="BL7" s="493" t="s">
        <v>167</v>
      </c>
      <c r="BM7" s="493"/>
      <c r="BN7" s="493"/>
      <c r="BO7" s="493"/>
      <c r="BP7" s="493"/>
      <c r="BQ7" s="493"/>
      <c r="BR7" s="493"/>
      <c r="BS7" s="493"/>
      <c r="BT7" s="493"/>
      <c r="BU7" s="493"/>
      <c r="BV7" s="493"/>
      <c r="BW7" s="493"/>
      <c r="BX7" s="493"/>
      <c r="BY7" s="493"/>
      <c r="BZ7" s="493"/>
      <c r="CA7" s="493"/>
      <c r="CB7" s="493"/>
      <c r="CC7" s="493"/>
      <c r="CD7" s="493"/>
      <c r="CE7" s="493"/>
      <c r="CF7" s="493"/>
      <c r="CG7" s="493"/>
      <c r="CH7" s="493"/>
      <c r="CI7" s="486" t="s">
        <v>0</v>
      </c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</row>
    <row r="8" spans="1:111" ht="141.75" customHeight="1" x14ac:dyDescent="0.25">
      <c r="A8" s="123"/>
      <c r="B8" s="487" t="s">
        <v>171</v>
      </c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7"/>
      <c r="AK8" s="487"/>
      <c r="AL8" s="487"/>
      <c r="AM8" s="487"/>
      <c r="AN8" s="487"/>
      <c r="AO8" s="487"/>
      <c r="AP8" s="487"/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487"/>
      <c r="BJ8" s="487"/>
      <c r="BK8" s="488"/>
      <c r="BL8" s="485" t="s">
        <v>2</v>
      </c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5"/>
      <c r="CF8" s="485"/>
      <c r="CG8" s="485"/>
      <c r="CH8" s="485"/>
      <c r="CI8" s="493">
        <v>0.65</v>
      </c>
      <c r="CJ8" s="486"/>
      <c r="CK8" s="486"/>
      <c r="CL8" s="486"/>
      <c r="CM8" s="486"/>
      <c r="CN8" s="486"/>
      <c r="CO8" s="486"/>
      <c r="CP8" s="486"/>
      <c r="CQ8" s="486"/>
      <c r="CR8" s="486"/>
      <c r="CS8" s="486"/>
      <c r="CT8" s="486"/>
      <c r="CU8" s="486"/>
      <c r="CV8" s="486"/>
      <c r="CW8" s="486"/>
      <c r="CX8" s="486"/>
      <c r="CY8" s="486"/>
      <c r="CZ8" s="486"/>
      <c r="DA8" s="486"/>
      <c r="DB8" s="486"/>
      <c r="DC8" s="486"/>
      <c r="DD8" s="486"/>
      <c r="DE8" s="486"/>
      <c r="DF8" s="486"/>
      <c r="DG8" s="486"/>
    </row>
    <row r="9" spans="1:111" ht="29.25" customHeight="1" x14ac:dyDescent="0.25">
      <c r="A9" s="124"/>
      <c r="B9" s="487" t="s">
        <v>172</v>
      </c>
      <c r="C9" s="487"/>
      <c r="D9" s="487"/>
      <c r="E9" s="487"/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8"/>
      <c r="BL9" s="485" t="s">
        <v>2</v>
      </c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485"/>
      <c r="BX9" s="485"/>
      <c r="BY9" s="485"/>
      <c r="BZ9" s="485"/>
      <c r="CA9" s="485"/>
      <c r="CB9" s="485"/>
      <c r="CC9" s="485"/>
      <c r="CD9" s="485"/>
      <c r="CE9" s="485"/>
      <c r="CF9" s="485"/>
      <c r="CG9" s="485"/>
      <c r="CH9" s="485"/>
      <c r="CI9" s="486">
        <f>1-CI8</f>
        <v>0.35</v>
      </c>
      <c r="CJ9" s="486"/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86"/>
      <c r="CV9" s="486"/>
      <c r="CW9" s="486"/>
      <c r="CX9" s="486"/>
      <c r="CY9" s="486"/>
      <c r="CZ9" s="486"/>
      <c r="DA9" s="486"/>
      <c r="DB9" s="486"/>
      <c r="DC9" s="486"/>
      <c r="DD9" s="486"/>
      <c r="DE9" s="486"/>
      <c r="DF9" s="486"/>
      <c r="DG9" s="486"/>
    </row>
    <row r="10" spans="1:111" ht="33" customHeight="1" x14ac:dyDescent="0.25">
      <c r="A10" s="125"/>
      <c r="B10" s="487" t="s">
        <v>375</v>
      </c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  <c r="AN10" s="487"/>
      <c r="AO10" s="487"/>
      <c r="AP10" s="487"/>
      <c r="AQ10" s="487"/>
      <c r="AR10" s="487"/>
      <c r="AS10" s="487"/>
      <c r="AT10" s="487"/>
      <c r="AU10" s="487"/>
      <c r="AV10" s="487"/>
      <c r="AW10" s="487"/>
      <c r="AX10" s="487"/>
      <c r="AY10" s="487"/>
      <c r="AZ10" s="487"/>
      <c r="BA10" s="487"/>
      <c r="BB10" s="487"/>
      <c r="BC10" s="487"/>
      <c r="BD10" s="487"/>
      <c r="BE10" s="487"/>
      <c r="BF10" s="487"/>
      <c r="BG10" s="487"/>
      <c r="BH10" s="487"/>
      <c r="BI10" s="487"/>
      <c r="BJ10" s="487"/>
      <c r="BK10" s="488"/>
      <c r="BL10" s="485" t="s">
        <v>181</v>
      </c>
      <c r="BM10" s="485"/>
      <c r="BN10" s="485"/>
      <c r="BO10" s="485"/>
      <c r="BP10" s="485"/>
      <c r="BQ10" s="485"/>
      <c r="BR10" s="485"/>
      <c r="BS10" s="485"/>
      <c r="BT10" s="485"/>
      <c r="BU10" s="485"/>
      <c r="BV10" s="485"/>
      <c r="BW10" s="485"/>
      <c r="BX10" s="485"/>
      <c r="BY10" s="485"/>
      <c r="BZ10" s="485"/>
      <c r="CA10" s="485"/>
      <c r="CB10" s="485"/>
      <c r="CC10" s="485"/>
      <c r="CD10" s="485"/>
      <c r="CE10" s="485"/>
      <c r="CF10" s="485"/>
      <c r="CG10" s="485"/>
      <c r="CH10" s="485"/>
      <c r="CI10" s="486">
        <v>1</v>
      </c>
      <c r="CJ10" s="486"/>
      <c r="CK10" s="486"/>
      <c r="CL10" s="486"/>
      <c r="CM10" s="486"/>
      <c r="CN10" s="486"/>
      <c r="CO10" s="486"/>
      <c r="CP10" s="486"/>
      <c r="CQ10" s="486"/>
      <c r="CR10" s="486"/>
      <c r="CS10" s="486"/>
      <c r="CT10" s="486"/>
      <c r="CU10" s="486"/>
      <c r="CV10" s="486"/>
      <c r="CW10" s="486"/>
      <c r="CX10" s="486"/>
      <c r="CY10" s="486"/>
      <c r="CZ10" s="486"/>
      <c r="DA10" s="486"/>
      <c r="DB10" s="486"/>
      <c r="DC10" s="486"/>
      <c r="DD10" s="486"/>
      <c r="DE10" s="486"/>
      <c r="DF10" s="486"/>
      <c r="DG10" s="486"/>
    </row>
    <row r="11" spans="1:111" ht="33" customHeight="1" x14ac:dyDescent="0.25">
      <c r="A11" s="125"/>
      <c r="B11" s="487" t="s">
        <v>376</v>
      </c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8"/>
      <c r="BL11" s="485" t="s">
        <v>181</v>
      </c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6">
        <v>1</v>
      </c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486"/>
    </row>
    <row r="12" spans="1:111" ht="32.25" customHeight="1" x14ac:dyDescent="0.25">
      <c r="A12" s="125"/>
      <c r="B12" s="487" t="s">
        <v>377</v>
      </c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  <c r="AL12" s="487"/>
      <c r="AM12" s="487"/>
      <c r="AN12" s="487"/>
      <c r="AO12" s="487"/>
      <c r="AP12" s="487"/>
      <c r="AQ12" s="487"/>
      <c r="AR12" s="487"/>
      <c r="AS12" s="487"/>
      <c r="AT12" s="487"/>
      <c r="AU12" s="487"/>
      <c r="AV12" s="487"/>
      <c r="AW12" s="487"/>
      <c r="AX12" s="487"/>
      <c r="AY12" s="487"/>
      <c r="AZ12" s="487"/>
      <c r="BA12" s="487"/>
      <c r="BB12" s="487"/>
      <c r="BC12" s="487"/>
      <c r="BD12" s="487"/>
      <c r="BE12" s="487"/>
      <c r="BF12" s="487"/>
      <c r="BG12" s="487"/>
      <c r="BH12" s="487"/>
      <c r="BI12" s="487"/>
      <c r="BJ12" s="487"/>
      <c r="BK12" s="488"/>
      <c r="BL12" s="485" t="s">
        <v>202</v>
      </c>
      <c r="BM12" s="485"/>
      <c r="BN12" s="485"/>
      <c r="BO12" s="485"/>
      <c r="BP12" s="485"/>
      <c r="BQ12" s="485"/>
      <c r="BR12" s="485"/>
      <c r="BS12" s="485"/>
      <c r="BT12" s="485"/>
      <c r="BU12" s="485"/>
      <c r="BV12" s="485"/>
      <c r="BW12" s="485"/>
      <c r="BX12" s="485"/>
      <c r="BY12" s="485"/>
      <c r="BZ12" s="485"/>
      <c r="CA12" s="485"/>
      <c r="CB12" s="485"/>
      <c r="CC12" s="485"/>
      <c r="CD12" s="485"/>
      <c r="CE12" s="485"/>
      <c r="CF12" s="485"/>
      <c r="CG12" s="485"/>
      <c r="CH12" s="485"/>
      <c r="CI12" s="486">
        <v>1</v>
      </c>
      <c r="CJ12" s="486"/>
      <c r="CK12" s="486"/>
      <c r="CL12" s="486"/>
      <c r="CM12" s="486"/>
      <c r="CN12" s="486"/>
      <c r="CO12" s="486"/>
      <c r="CP12" s="486"/>
      <c r="CQ12" s="486"/>
      <c r="CR12" s="486"/>
      <c r="CS12" s="486"/>
      <c r="CT12" s="486"/>
      <c r="CU12" s="486"/>
      <c r="CV12" s="486"/>
      <c r="CW12" s="486"/>
      <c r="CX12" s="486"/>
      <c r="CY12" s="486"/>
      <c r="CZ12" s="486"/>
      <c r="DA12" s="486"/>
      <c r="DB12" s="486"/>
      <c r="DC12" s="486"/>
      <c r="DD12" s="486"/>
      <c r="DE12" s="486"/>
      <c r="DF12" s="486"/>
      <c r="DG12" s="486"/>
    </row>
    <row r="13" spans="1:111" ht="15" x14ac:dyDescent="0.2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19"/>
      <c r="Z13" s="119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</row>
    <row r="14" spans="1:111" ht="15" x14ac:dyDescent="0.25">
      <c r="A14" s="126"/>
      <c r="B14" s="126"/>
      <c r="C14" s="126"/>
      <c r="D14" s="495" t="str">
        <f>'1.1'!L28</f>
        <v>Генеральный директор</v>
      </c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5"/>
      <c r="AA14" s="495"/>
      <c r="AB14" s="495"/>
      <c r="AC14" s="495"/>
      <c r="AD14" s="495"/>
      <c r="AE14" s="495"/>
      <c r="AF14" s="495"/>
      <c r="AG14" s="495"/>
      <c r="AH14" s="495"/>
      <c r="AI14" s="495"/>
      <c r="AJ14" s="495"/>
      <c r="AK14" s="495"/>
      <c r="AL14" s="495"/>
      <c r="AM14" s="495"/>
      <c r="AN14" s="495"/>
      <c r="AO14" s="495"/>
      <c r="AP14" s="495"/>
      <c r="AQ14" s="495"/>
      <c r="AR14" s="495"/>
      <c r="AS14" s="126"/>
      <c r="AT14" s="495" t="str">
        <f>'4.2'!$AL$24</f>
        <v>Воронин В.Ю.</v>
      </c>
      <c r="AU14" s="495"/>
      <c r="AV14" s="495"/>
      <c r="AW14" s="495"/>
      <c r="AX14" s="495"/>
      <c r="AY14" s="495"/>
      <c r="AZ14" s="495"/>
      <c r="BA14" s="495"/>
      <c r="BB14" s="495"/>
      <c r="BC14" s="495"/>
      <c r="BD14" s="495"/>
      <c r="BE14" s="495"/>
      <c r="BF14" s="495"/>
      <c r="BG14" s="495"/>
      <c r="BH14" s="495"/>
      <c r="BI14" s="495"/>
      <c r="BJ14" s="495"/>
      <c r="BK14" s="495"/>
      <c r="BL14" s="495"/>
      <c r="BM14" s="495"/>
      <c r="BN14" s="495"/>
      <c r="BO14" s="495"/>
      <c r="BP14" s="495"/>
      <c r="BQ14" s="495"/>
      <c r="BR14" s="495"/>
      <c r="BS14" s="495"/>
      <c r="BT14" s="495"/>
      <c r="BU14" s="495"/>
      <c r="BV14" s="495"/>
      <c r="BW14" s="495"/>
      <c r="BX14" s="495"/>
      <c r="BY14" s="495"/>
      <c r="BZ14" s="495"/>
      <c r="CA14" s="495"/>
      <c r="CB14" s="495"/>
      <c r="CC14" s="495"/>
      <c r="CD14" s="495"/>
      <c r="CE14" s="495"/>
      <c r="CF14" s="495"/>
      <c r="CG14" s="495"/>
      <c r="CH14" s="126"/>
      <c r="CI14" s="495"/>
      <c r="CJ14" s="495"/>
      <c r="CK14" s="495"/>
      <c r="CL14" s="495"/>
      <c r="CM14" s="495"/>
      <c r="CN14" s="495"/>
      <c r="CO14" s="495"/>
      <c r="CP14" s="495"/>
      <c r="CQ14" s="495"/>
      <c r="CR14" s="495"/>
      <c r="CS14" s="495"/>
      <c r="CT14" s="495"/>
      <c r="CU14" s="495"/>
      <c r="CV14" s="495"/>
      <c r="CW14" s="495"/>
      <c r="CX14" s="495"/>
      <c r="CY14" s="495"/>
      <c r="CZ14" s="495"/>
      <c r="DA14" s="495"/>
      <c r="DB14" s="495"/>
      <c r="DC14" s="495"/>
      <c r="DD14" s="495"/>
      <c r="DE14" s="126"/>
      <c r="DF14" s="126"/>
      <c r="DG14" s="126"/>
    </row>
    <row r="15" spans="1:111" ht="15" x14ac:dyDescent="0.25">
      <c r="A15" s="126"/>
      <c r="B15" s="126"/>
      <c r="C15" s="126"/>
      <c r="D15" s="494" t="s">
        <v>87</v>
      </c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  <c r="AB15" s="494"/>
      <c r="AC15" s="494"/>
      <c r="AD15" s="494"/>
      <c r="AE15" s="494"/>
      <c r="AF15" s="494"/>
      <c r="AG15" s="494"/>
      <c r="AH15" s="494"/>
      <c r="AI15" s="494"/>
      <c r="AJ15" s="494"/>
      <c r="AK15" s="494"/>
      <c r="AL15" s="494"/>
      <c r="AM15" s="494"/>
      <c r="AN15" s="494"/>
      <c r="AO15" s="494"/>
      <c r="AP15" s="494"/>
      <c r="AQ15" s="494"/>
      <c r="AR15" s="494"/>
      <c r="AS15" s="126"/>
      <c r="AT15" s="494" t="s">
        <v>88</v>
      </c>
      <c r="AU15" s="494"/>
      <c r="AV15" s="494"/>
      <c r="AW15" s="494"/>
      <c r="AX15" s="494"/>
      <c r="AY15" s="494"/>
      <c r="AZ15" s="494"/>
      <c r="BA15" s="494"/>
      <c r="BB15" s="494"/>
      <c r="BC15" s="494"/>
      <c r="BD15" s="494"/>
      <c r="BE15" s="494"/>
      <c r="BF15" s="494"/>
      <c r="BG15" s="494"/>
      <c r="BH15" s="494"/>
      <c r="BI15" s="494"/>
      <c r="BJ15" s="494"/>
      <c r="BK15" s="494"/>
      <c r="BL15" s="494"/>
      <c r="BM15" s="494"/>
      <c r="BN15" s="494"/>
      <c r="BO15" s="494"/>
      <c r="BP15" s="494"/>
      <c r="BQ15" s="494"/>
      <c r="BR15" s="494"/>
      <c r="BS15" s="494"/>
      <c r="BT15" s="494"/>
      <c r="BU15" s="494"/>
      <c r="BV15" s="494"/>
      <c r="BW15" s="494"/>
      <c r="BX15" s="494"/>
      <c r="BY15" s="494"/>
      <c r="BZ15" s="494"/>
      <c r="CA15" s="494"/>
      <c r="CB15" s="494"/>
      <c r="CC15" s="494"/>
      <c r="CD15" s="494"/>
      <c r="CE15" s="494"/>
      <c r="CF15" s="494"/>
      <c r="CG15" s="494"/>
      <c r="CH15" s="126"/>
      <c r="CI15" s="494" t="s">
        <v>89</v>
      </c>
      <c r="CJ15" s="494"/>
      <c r="CK15" s="494"/>
      <c r="CL15" s="494"/>
      <c r="CM15" s="494"/>
      <c r="CN15" s="494"/>
      <c r="CO15" s="494"/>
      <c r="CP15" s="494"/>
      <c r="CQ15" s="494"/>
      <c r="CR15" s="494"/>
      <c r="CS15" s="494"/>
      <c r="CT15" s="494"/>
      <c r="CU15" s="494"/>
      <c r="CV15" s="494"/>
      <c r="CW15" s="494"/>
      <c r="CX15" s="494"/>
      <c r="CY15" s="494"/>
      <c r="CZ15" s="494"/>
      <c r="DA15" s="494"/>
      <c r="DB15" s="494"/>
      <c r="DC15" s="494"/>
      <c r="DD15" s="494"/>
      <c r="DE15" s="126"/>
      <c r="DF15" s="126"/>
      <c r="DG15" s="126"/>
    </row>
  </sheetData>
  <mergeCells count="28">
    <mergeCell ref="D15:AR15"/>
    <mergeCell ref="AT15:CG15"/>
    <mergeCell ref="CI15:DD15"/>
    <mergeCell ref="B12:BK12"/>
    <mergeCell ref="BL12:CH12"/>
    <mergeCell ref="CI12:DG12"/>
    <mergeCell ref="D14:AR14"/>
    <mergeCell ref="AT14:CG14"/>
    <mergeCell ref="CI14:DD14"/>
    <mergeCell ref="B10:BK10"/>
    <mergeCell ref="BL10:CH10"/>
    <mergeCell ref="CI10:DG10"/>
    <mergeCell ref="B11:BK11"/>
    <mergeCell ref="BL11:CH11"/>
    <mergeCell ref="CI11:DG11"/>
    <mergeCell ref="BL9:CH9"/>
    <mergeCell ref="CI9:DG9"/>
    <mergeCell ref="B9:BK9"/>
    <mergeCell ref="A2:DG2"/>
    <mergeCell ref="A7:BK7"/>
    <mergeCell ref="BL7:CH7"/>
    <mergeCell ref="CI7:DG7"/>
    <mergeCell ref="B8:BK8"/>
    <mergeCell ref="BL8:CH8"/>
    <mergeCell ref="CI8:DG8"/>
    <mergeCell ref="A4:DG4"/>
    <mergeCell ref="A5:DG5"/>
    <mergeCell ref="A3:DG3"/>
  </mergeCells>
  <phoneticPr fontId="10" type="noConversion"/>
  <pageMargins left="0.44" right="0.33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Z30"/>
  <sheetViews>
    <sheetView view="pageBreakPreview" zoomScale="90" zoomScaleSheetLayoutView="90" workbookViewId="0">
      <selection activeCell="CW5" sqref="CW5"/>
    </sheetView>
  </sheetViews>
  <sheetFormatPr defaultColWidth="0.75" defaultRowHeight="12.75" x14ac:dyDescent="0.2"/>
  <cols>
    <col min="1" max="9" width="0.75" style="81"/>
    <col min="10" max="10" width="1.875" style="81" customWidth="1"/>
    <col min="11" max="35" width="0.75" style="81"/>
    <col min="36" max="36" width="7.5" style="81" customWidth="1"/>
    <col min="37" max="41" width="0.75" style="81"/>
    <col min="42" max="42" width="8" style="81" customWidth="1"/>
    <col min="43" max="153" width="0.75" style="81"/>
    <col min="154" max="154" width="4.75" style="81" customWidth="1"/>
    <col min="155" max="158" width="0.75" style="81"/>
    <col min="159" max="159" width="3.25" style="81" customWidth="1"/>
    <col min="160" max="181" width="0.75" style="81"/>
    <col min="182" max="182" width="7.625" style="81" customWidth="1"/>
    <col min="183" max="16384" width="0.75" style="81"/>
  </cols>
  <sheetData>
    <row r="1" spans="1:182" s="74" customFormat="1" ht="15.75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FK1" s="75"/>
    </row>
    <row r="2" spans="1:182" s="74" customFormat="1" ht="9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182" s="74" customFormat="1" ht="34.5" customHeight="1" x14ac:dyDescent="0.25">
      <c r="A3" s="279" t="s">
        <v>350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79"/>
      <c r="DJ3" s="279"/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79"/>
      <c r="EG3" s="279"/>
      <c r="EH3" s="279"/>
      <c r="EI3" s="279"/>
      <c r="EJ3" s="279"/>
      <c r="EK3" s="279"/>
      <c r="EL3" s="279"/>
      <c r="EM3" s="279"/>
      <c r="EN3" s="279"/>
      <c r="EO3" s="279"/>
      <c r="EP3" s="279"/>
      <c r="EQ3" s="279"/>
      <c r="ER3" s="279"/>
      <c r="ES3" s="279"/>
      <c r="ET3" s="279"/>
      <c r="EU3" s="279"/>
      <c r="EV3" s="279"/>
      <c r="EW3" s="279"/>
      <c r="EX3" s="279"/>
      <c r="EY3" s="279"/>
      <c r="EZ3" s="279"/>
      <c r="FA3" s="279"/>
      <c r="FB3" s="279"/>
      <c r="FC3" s="279"/>
      <c r="FD3" s="279"/>
      <c r="FE3" s="279"/>
      <c r="FF3" s="279"/>
      <c r="FG3" s="279"/>
      <c r="FH3" s="279"/>
      <c r="FI3" s="279"/>
      <c r="FJ3" s="279"/>
      <c r="FK3" s="279"/>
    </row>
    <row r="4" spans="1:182" s="74" customFormat="1" ht="15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279" t="s">
        <v>352</v>
      </c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530" t="s">
        <v>351</v>
      </c>
      <c r="BW4" s="530"/>
      <c r="BX4" s="530"/>
      <c r="BY4" s="530"/>
      <c r="BZ4" s="530"/>
      <c r="CA4" s="530"/>
      <c r="CB4" s="530"/>
      <c r="CC4" s="530"/>
      <c r="CD4" s="530"/>
      <c r="CE4" s="530"/>
      <c r="CF4" s="530"/>
      <c r="CG4" s="530"/>
      <c r="CH4" s="530"/>
      <c r="CI4" s="530"/>
      <c r="CJ4" s="530"/>
      <c r="CK4" s="530"/>
      <c r="CL4" s="530"/>
      <c r="CM4" s="530"/>
      <c r="CN4" s="530"/>
      <c r="CO4" s="279" t="s">
        <v>349</v>
      </c>
      <c r="CP4" s="279"/>
      <c r="CQ4" s="279"/>
      <c r="CR4" s="279"/>
      <c r="CS4" s="279"/>
      <c r="CT4" s="279"/>
      <c r="CU4" s="279"/>
      <c r="CV4" s="279"/>
      <c r="CW4" s="375" t="s">
        <v>212</v>
      </c>
      <c r="CX4" s="375"/>
      <c r="CY4" s="375"/>
      <c r="CZ4" s="375"/>
      <c r="DA4" s="375"/>
      <c r="DB4" s="375"/>
      <c r="DC4" s="375"/>
      <c r="DD4" s="375"/>
      <c r="DE4" s="375"/>
      <c r="DF4" s="375"/>
      <c r="DG4" s="375"/>
      <c r="DH4" s="74" t="s">
        <v>348</v>
      </c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182" s="74" customFormat="1" ht="9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182" s="74" customFormat="1" ht="15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AP6" s="340" t="str">
        <f>'1.1'!A10</f>
        <v xml:space="preserve">ООО "Энергоресурс" </v>
      </c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340"/>
      <c r="BF6" s="340"/>
      <c r="BG6" s="340"/>
      <c r="BH6" s="340"/>
      <c r="BI6" s="340"/>
      <c r="BJ6" s="340"/>
      <c r="BK6" s="340"/>
      <c r="BL6" s="340"/>
      <c r="BM6" s="340"/>
      <c r="BN6" s="340"/>
      <c r="BO6" s="340"/>
      <c r="BP6" s="340"/>
      <c r="BQ6" s="340"/>
      <c r="BR6" s="340"/>
      <c r="BS6" s="340"/>
      <c r="BT6" s="340"/>
      <c r="BU6" s="340"/>
      <c r="BV6" s="340"/>
      <c r="BW6" s="340"/>
      <c r="BX6" s="340"/>
      <c r="BY6" s="340"/>
      <c r="BZ6" s="340"/>
      <c r="CA6" s="340"/>
      <c r="CB6" s="340"/>
      <c r="CC6" s="340"/>
      <c r="CD6" s="340"/>
      <c r="CE6" s="340"/>
      <c r="CF6" s="340"/>
      <c r="CG6" s="340"/>
      <c r="CH6" s="340"/>
      <c r="CI6" s="340"/>
      <c r="CJ6" s="340"/>
      <c r="CK6" s="340"/>
      <c r="CL6" s="340"/>
      <c r="CM6" s="340"/>
      <c r="CN6" s="340"/>
      <c r="CO6" s="340"/>
      <c r="CP6" s="340"/>
      <c r="CQ6" s="340"/>
      <c r="CR6" s="340"/>
      <c r="CS6" s="340"/>
      <c r="CT6" s="340"/>
      <c r="CU6" s="340"/>
      <c r="CV6" s="340"/>
      <c r="CW6" s="340"/>
      <c r="CX6" s="340"/>
      <c r="CY6" s="340"/>
      <c r="CZ6" s="340"/>
      <c r="DA6" s="340"/>
      <c r="DB6" s="340"/>
      <c r="DC6" s="340"/>
      <c r="DD6" s="340"/>
      <c r="DE6" s="340"/>
      <c r="DF6" s="340"/>
      <c r="DG6" s="340"/>
      <c r="DH6" s="340"/>
      <c r="DI6" s="340"/>
      <c r="DJ6" s="340"/>
      <c r="DK6" s="340"/>
      <c r="DL6" s="340"/>
      <c r="DM6" s="340"/>
      <c r="DN6" s="340"/>
      <c r="DO6" s="340"/>
      <c r="DP6" s="340"/>
      <c r="DQ6" s="340"/>
      <c r="DR6" s="340"/>
      <c r="DS6" s="340"/>
      <c r="DT6" s="340"/>
      <c r="DU6" s="340"/>
      <c r="DV6" s="340"/>
    </row>
    <row r="7" spans="1:182" s="74" customFormat="1" ht="13.5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AP7" s="281" t="s">
        <v>235</v>
      </c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1"/>
      <c r="DE7" s="281"/>
      <c r="DF7" s="281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</row>
    <row r="8" spans="1:182" s="74" customFormat="1" ht="8.2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</row>
    <row r="9" spans="1:182" s="80" customFormat="1" ht="15" customHeight="1" x14ac:dyDescent="0.2">
      <c r="A9" s="527" t="s">
        <v>347</v>
      </c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528"/>
      <c r="AT9" s="528"/>
      <c r="AU9" s="528"/>
      <c r="AV9" s="528"/>
      <c r="AW9" s="528"/>
      <c r="AX9" s="528"/>
      <c r="AY9" s="528"/>
      <c r="AZ9" s="528"/>
      <c r="BA9" s="528"/>
      <c r="BB9" s="528"/>
      <c r="BC9" s="528"/>
      <c r="BD9" s="529"/>
      <c r="BE9" s="527" t="s">
        <v>346</v>
      </c>
      <c r="BF9" s="528"/>
      <c r="BG9" s="528"/>
      <c r="BH9" s="528"/>
      <c r="BI9" s="528"/>
      <c r="BJ9" s="528"/>
      <c r="BK9" s="528"/>
      <c r="BL9" s="528"/>
      <c r="BM9" s="528"/>
      <c r="BN9" s="528"/>
      <c r="BO9" s="528"/>
      <c r="BP9" s="528"/>
      <c r="BQ9" s="528"/>
      <c r="BR9" s="528"/>
      <c r="BS9" s="528"/>
      <c r="BT9" s="528"/>
      <c r="BU9" s="528"/>
      <c r="BV9" s="528"/>
      <c r="BW9" s="528"/>
      <c r="BX9" s="528"/>
      <c r="BY9" s="528"/>
      <c r="BZ9" s="528"/>
      <c r="CA9" s="528"/>
      <c r="CB9" s="528"/>
      <c r="CC9" s="528"/>
      <c r="CD9" s="528"/>
      <c r="CE9" s="528"/>
      <c r="CF9" s="528"/>
      <c r="CG9" s="528"/>
      <c r="CH9" s="528"/>
      <c r="CI9" s="528"/>
      <c r="CJ9" s="528"/>
      <c r="CK9" s="528"/>
      <c r="CL9" s="528"/>
      <c r="CM9" s="528"/>
      <c r="CN9" s="528"/>
      <c r="CO9" s="528"/>
      <c r="CP9" s="528"/>
      <c r="CQ9" s="528"/>
      <c r="CR9" s="528"/>
      <c r="CS9" s="528"/>
      <c r="CT9" s="528"/>
      <c r="CU9" s="528"/>
      <c r="CV9" s="528"/>
      <c r="CW9" s="528"/>
      <c r="CX9" s="528"/>
      <c r="CY9" s="528"/>
      <c r="CZ9" s="528"/>
      <c r="DA9" s="528"/>
      <c r="DB9" s="528"/>
      <c r="DC9" s="528"/>
      <c r="DD9" s="528"/>
      <c r="DE9" s="528"/>
      <c r="DF9" s="528"/>
      <c r="DG9" s="528"/>
      <c r="DH9" s="528"/>
      <c r="DI9" s="528"/>
      <c r="DJ9" s="528"/>
      <c r="DK9" s="528"/>
      <c r="DL9" s="528"/>
      <c r="DM9" s="528"/>
      <c r="DN9" s="528"/>
      <c r="DO9" s="528"/>
      <c r="DP9" s="528"/>
      <c r="DQ9" s="528"/>
      <c r="DR9" s="528"/>
      <c r="DS9" s="528"/>
      <c r="DT9" s="528"/>
      <c r="DU9" s="528"/>
      <c r="DV9" s="528"/>
      <c r="DW9" s="528"/>
      <c r="DX9" s="528"/>
      <c r="DY9" s="528"/>
      <c r="DZ9" s="528"/>
      <c r="EA9" s="528"/>
      <c r="EB9" s="528"/>
      <c r="EC9" s="528"/>
      <c r="ED9" s="528"/>
      <c r="EE9" s="528"/>
      <c r="EF9" s="528"/>
      <c r="EG9" s="528"/>
      <c r="EH9" s="528"/>
      <c r="EI9" s="529"/>
      <c r="EJ9" s="503" t="s">
        <v>345</v>
      </c>
      <c r="EK9" s="504"/>
      <c r="EL9" s="504"/>
      <c r="EM9" s="504"/>
      <c r="EN9" s="504"/>
      <c r="EO9" s="505"/>
      <c r="EP9" s="512" t="s">
        <v>344</v>
      </c>
      <c r="EQ9" s="513"/>
      <c r="ER9" s="513"/>
      <c r="ES9" s="513"/>
      <c r="ET9" s="513"/>
      <c r="EU9" s="513"/>
      <c r="EV9" s="513"/>
      <c r="EW9" s="513"/>
      <c r="EX9" s="513"/>
      <c r="EY9" s="513"/>
      <c r="EZ9" s="513"/>
      <c r="FA9" s="513"/>
      <c r="FB9" s="513"/>
      <c r="FC9" s="513"/>
      <c r="FD9" s="513"/>
      <c r="FE9" s="514"/>
      <c r="FF9" s="518" t="s">
        <v>343</v>
      </c>
      <c r="FG9" s="519"/>
      <c r="FH9" s="519"/>
      <c r="FI9" s="519"/>
      <c r="FJ9" s="519"/>
      <c r="FK9" s="520"/>
    </row>
    <row r="10" spans="1:182" s="80" customFormat="1" ht="24.75" customHeight="1" x14ac:dyDescent="0.2">
      <c r="A10" s="503" t="s">
        <v>342</v>
      </c>
      <c r="B10" s="504"/>
      <c r="C10" s="504"/>
      <c r="D10" s="504"/>
      <c r="E10" s="504"/>
      <c r="F10" s="505"/>
      <c r="G10" s="503" t="s">
        <v>341</v>
      </c>
      <c r="H10" s="504"/>
      <c r="I10" s="504"/>
      <c r="J10" s="504"/>
      <c r="K10" s="504"/>
      <c r="L10" s="505"/>
      <c r="M10" s="503" t="s">
        <v>450</v>
      </c>
      <c r="N10" s="504"/>
      <c r="O10" s="504"/>
      <c r="P10" s="504"/>
      <c r="Q10" s="504"/>
      <c r="R10" s="505"/>
      <c r="S10" s="503" t="s">
        <v>340</v>
      </c>
      <c r="T10" s="504"/>
      <c r="U10" s="504"/>
      <c r="V10" s="504"/>
      <c r="W10" s="504"/>
      <c r="X10" s="504"/>
      <c r="Y10" s="504"/>
      <c r="Z10" s="505"/>
      <c r="AA10" s="503" t="s">
        <v>339</v>
      </c>
      <c r="AB10" s="504"/>
      <c r="AC10" s="504"/>
      <c r="AD10" s="504"/>
      <c r="AE10" s="504"/>
      <c r="AF10" s="505"/>
      <c r="AG10" s="503" t="s">
        <v>338</v>
      </c>
      <c r="AH10" s="504"/>
      <c r="AI10" s="504"/>
      <c r="AJ10" s="504"/>
      <c r="AK10" s="504"/>
      <c r="AL10" s="505"/>
      <c r="AM10" s="503" t="s">
        <v>183</v>
      </c>
      <c r="AN10" s="504"/>
      <c r="AO10" s="504"/>
      <c r="AP10" s="504"/>
      <c r="AQ10" s="504"/>
      <c r="AR10" s="505"/>
      <c r="AS10" s="503" t="s">
        <v>337</v>
      </c>
      <c r="AT10" s="504"/>
      <c r="AU10" s="504"/>
      <c r="AV10" s="504"/>
      <c r="AW10" s="504"/>
      <c r="AX10" s="505"/>
      <c r="AY10" s="503" t="s">
        <v>184</v>
      </c>
      <c r="AZ10" s="504"/>
      <c r="BA10" s="504"/>
      <c r="BB10" s="504"/>
      <c r="BC10" s="504"/>
      <c r="BD10" s="505"/>
      <c r="BE10" s="503" t="s">
        <v>336</v>
      </c>
      <c r="BF10" s="504"/>
      <c r="BG10" s="504"/>
      <c r="BH10" s="504"/>
      <c r="BI10" s="504"/>
      <c r="BJ10" s="504"/>
      <c r="BK10" s="505"/>
      <c r="BL10" s="503" t="s">
        <v>335</v>
      </c>
      <c r="BM10" s="504"/>
      <c r="BN10" s="504"/>
      <c r="BO10" s="504"/>
      <c r="BP10" s="504"/>
      <c r="BQ10" s="504"/>
      <c r="BR10" s="505"/>
      <c r="BS10" s="503" t="s">
        <v>334</v>
      </c>
      <c r="BT10" s="504"/>
      <c r="BU10" s="504"/>
      <c r="BV10" s="504"/>
      <c r="BW10" s="504"/>
      <c r="BX10" s="504"/>
      <c r="BY10" s="505"/>
      <c r="BZ10" s="532" t="s">
        <v>333</v>
      </c>
      <c r="CA10" s="533"/>
      <c r="CB10" s="533"/>
      <c r="CC10" s="533"/>
      <c r="CD10" s="533"/>
      <c r="CE10" s="533"/>
      <c r="CF10" s="533"/>
      <c r="CG10" s="533"/>
      <c r="CH10" s="533"/>
      <c r="CI10" s="533"/>
      <c r="CJ10" s="533"/>
      <c r="CK10" s="533"/>
      <c r="CL10" s="533"/>
      <c r="CM10" s="533"/>
      <c r="CN10" s="533"/>
      <c r="CO10" s="533"/>
      <c r="CP10" s="533"/>
      <c r="CQ10" s="533"/>
      <c r="CR10" s="533"/>
      <c r="CS10" s="533"/>
      <c r="CT10" s="533"/>
      <c r="CU10" s="533"/>
      <c r="CV10" s="533"/>
      <c r="CW10" s="533"/>
      <c r="CX10" s="533"/>
      <c r="CY10" s="533"/>
      <c r="CZ10" s="533"/>
      <c r="DA10" s="533"/>
      <c r="DB10" s="533"/>
      <c r="DC10" s="533"/>
      <c r="DD10" s="533"/>
      <c r="DE10" s="533"/>
      <c r="DF10" s="533"/>
      <c r="DG10" s="533"/>
      <c r="DH10" s="533"/>
      <c r="DI10" s="533"/>
      <c r="DJ10" s="533"/>
      <c r="DK10" s="533"/>
      <c r="DL10" s="533"/>
      <c r="DM10" s="533"/>
      <c r="DN10" s="533"/>
      <c r="DO10" s="533"/>
      <c r="DP10" s="533"/>
      <c r="DQ10" s="533"/>
      <c r="DR10" s="533"/>
      <c r="DS10" s="533"/>
      <c r="DT10" s="533"/>
      <c r="DU10" s="533"/>
      <c r="DV10" s="533"/>
      <c r="DW10" s="533"/>
      <c r="DX10" s="533"/>
      <c r="DY10" s="533"/>
      <c r="DZ10" s="533"/>
      <c r="EA10" s="534"/>
      <c r="EB10" s="503" t="s">
        <v>332</v>
      </c>
      <c r="EC10" s="504"/>
      <c r="ED10" s="504"/>
      <c r="EE10" s="504"/>
      <c r="EF10" s="504"/>
      <c r="EG10" s="504"/>
      <c r="EH10" s="504"/>
      <c r="EI10" s="505"/>
      <c r="EJ10" s="506"/>
      <c r="EK10" s="507"/>
      <c r="EL10" s="507"/>
      <c r="EM10" s="507"/>
      <c r="EN10" s="507"/>
      <c r="EO10" s="508"/>
      <c r="EP10" s="515"/>
      <c r="EQ10" s="516"/>
      <c r="ER10" s="516"/>
      <c r="ES10" s="516"/>
      <c r="ET10" s="516"/>
      <c r="EU10" s="516"/>
      <c r="EV10" s="516"/>
      <c r="EW10" s="516"/>
      <c r="EX10" s="516"/>
      <c r="EY10" s="516"/>
      <c r="EZ10" s="516"/>
      <c r="FA10" s="516"/>
      <c r="FB10" s="516"/>
      <c r="FC10" s="516"/>
      <c r="FD10" s="516"/>
      <c r="FE10" s="517"/>
      <c r="FF10" s="521"/>
      <c r="FG10" s="522"/>
      <c r="FH10" s="522"/>
      <c r="FI10" s="522"/>
      <c r="FJ10" s="522"/>
      <c r="FK10" s="523"/>
    </row>
    <row r="11" spans="1:182" s="80" customFormat="1" ht="73.5" customHeight="1" x14ac:dyDescent="0.2">
      <c r="A11" s="506"/>
      <c r="B11" s="507"/>
      <c r="C11" s="507"/>
      <c r="D11" s="507"/>
      <c r="E11" s="507"/>
      <c r="F11" s="508"/>
      <c r="G11" s="506"/>
      <c r="H11" s="507"/>
      <c r="I11" s="507"/>
      <c r="J11" s="507"/>
      <c r="K11" s="507"/>
      <c r="L11" s="508"/>
      <c r="M11" s="506"/>
      <c r="N11" s="507"/>
      <c r="O11" s="507"/>
      <c r="P11" s="507"/>
      <c r="Q11" s="507"/>
      <c r="R11" s="508"/>
      <c r="S11" s="506"/>
      <c r="T11" s="507"/>
      <c r="U11" s="507"/>
      <c r="V11" s="507"/>
      <c r="W11" s="507"/>
      <c r="X11" s="507"/>
      <c r="Y11" s="507"/>
      <c r="Z11" s="508"/>
      <c r="AA11" s="506"/>
      <c r="AB11" s="507"/>
      <c r="AC11" s="507"/>
      <c r="AD11" s="507"/>
      <c r="AE11" s="507"/>
      <c r="AF11" s="508"/>
      <c r="AG11" s="506"/>
      <c r="AH11" s="507"/>
      <c r="AI11" s="507"/>
      <c r="AJ11" s="507"/>
      <c r="AK11" s="507"/>
      <c r="AL11" s="508"/>
      <c r="AM11" s="506"/>
      <c r="AN11" s="507"/>
      <c r="AO11" s="507"/>
      <c r="AP11" s="507"/>
      <c r="AQ11" s="507"/>
      <c r="AR11" s="508"/>
      <c r="AS11" s="506"/>
      <c r="AT11" s="507"/>
      <c r="AU11" s="507"/>
      <c r="AV11" s="507"/>
      <c r="AW11" s="507"/>
      <c r="AX11" s="508"/>
      <c r="AY11" s="506"/>
      <c r="AZ11" s="507"/>
      <c r="BA11" s="507"/>
      <c r="BB11" s="507"/>
      <c r="BC11" s="507"/>
      <c r="BD11" s="508"/>
      <c r="BE11" s="506"/>
      <c r="BF11" s="507"/>
      <c r="BG11" s="507"/>
      <c r="BH11" s="507"/>
      <c r="BI11" s="507"/>
      <c r="BJ11" s="507"/>
      <c r="BK11" s="508"/>
      <c r="BL11" s="506"/>
      <c r="BM11" s="507"/>
      <c r="BN11" s="507"/>
      <c r="BO11" s="507"/>
      <c r="BP11" s="507"/>
      <c r="BQ11" s="507"/>
      <c r="BR11" s="508"/>
      <c r="BS11" s="506"/>
      <c r="BT11" s="507"/>
      <c r="BU11" s="507"/>
      <c r="BV11" s="507"/>
      <c r="BW11" s="507"/>
      <c r="BX11" s="507"/>
      <c r="BY11" s="508"/>
      <c r="BZ11" s="506" t="s">
        <v>331</v>
      </c>
      <c r="CA11" s="507"/>
      <c r="CB11" s="507"/>
      <c r="CC11" s="507"/>
      <c r="CD11" s="507"/>
      <c r="CE11" s="508"/>
      <c r="CF11" s="532" t="s">
        <v>330</v>
      </c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4"/>
      <c r="CX11" s="532" t="s">
        <v>329</v>
      </c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533"/>
      <c r="DJ11" s="533"/>
      <c r="DK11" s="533"/>
      <c r="DL11" s="533"/>
      <c r="DM11" s="533"/>
      <c r="DN11" s="533"/>
      <c r="DO11" s="533"/>
      <c r="DP11" s="533"/>
      <c r="DQ11" s="533"/>
      <c r="DR11" s="533"/>
      <c r="DS11" s="533"/>
      <c r="DT11" s="533"/>
      <c r="DU11" s="534"/>
      <c r="DV11" s="506" t="s">
        <v>328</v>
      </c>
      <c r="DW11" s="507"/>
      <c r="DX11" s="507"/>
      <c r="DY11" s="507"/>
      <c r="DZ11" s="507"/>
      <c r="EA11" s="508"/>
      <c r="EB11" s="506"/>
      <c r="EC11" s="507"/>
      <c r="ED11" s="507"/>
      <c r="EE11" s="507"/>
      <c r="EF11" s="507"/>
      <c r="EG11" s="507"/>
      <c r="EH11" s="507"/>
      <c r="EI11" s="508"/>
      <c r="EJ11" s="506"/>
      <c r="EK11" s="507"/>
      <c r="EL11" s="507"/>
      <c r="EM11" s="507"/>
      <c r="EN11" s="507"/>
      <c r="EO11" s="508"/>
      <c r="EP11" s="503" t="s">
        <v>327</v>
      </c>
      <c r="EQ11" s="504"/>
      <c r="ER11" s="504"/>
      <c r="ES11" s="504"/>
      <c r="ET11" s="504"/>
      <c r="EU11" s="505"/>
      <c r="EV11" s="506" t="s">
        <v>326</v>
      </c>
      <c r="EW11" s="507"/>
      <c r="EX11" s="507"/>
      <c r="EY11" s="507"/>
      <c r="EZ11" s="508"/>
      <c r="FA11" s="506" t="s">
        <v>325</v>
      </c>
      <c r="FB11" s="507"/>
      <c r="FC11" s="507"/>
      <c r="FD11" s="507"/>
      <c r="FE11" s="508"/>
      <c r="FF11" s="521"/>
      <c r="FG11" s="522"/>
      <c r="FH11" s="522"/>
      <c r="FI11" s="522"/>
      <c r="FJ11" s="522"/>
      <c r="FK11" s="523"/>
    </row>
    <row r="12" spans="1:182" s="80" customFormat="1" ht="193.5" customHeight="1" x14ac:dyDescent="0.2">
      <c r="A12" s="506"/>
      <c r="B12" s="507"/>
      <c r="C12" s="507"/>
      <c r="D12" s="507"/>
      <c r="E12" s="507"/>
      <c r="F12" s="508"/>
      <c r="G12" s="506"/>
      <c r="H12" s="507"/>
      <c r="I12" s="507"/>
      <c r="J12" s="507"/>
      <c r="K12" s="507"/>
      <c r="L12" s="508"/>
      <c r="M12" s="506"/>
      <c r="N12" s="507"/>
      <c r="O12" s="507"/>
      <c r="P12" s="507"/>
      <c r="Q12" s="507"/>
      <c r="R12" s="508"/>
      <c r="S12" s="506"/>
      <c r="T12" s="507"/>
      <c r="U12" s="507"/>
      <c r="V12" s="507"/>
      <c r="W12" s="507"/>
      <c r="X12" s="507"/>
      <c r="Y12" s="507"/>
      <c r="Z12" s="508"/>
      <c r="AA12" s="506"/>
      <c r="AB12" s="507"/>
      <c r="AC12" s="507"/>
      <c r="AD12" s="507"/>
      <c r="AE12" s="507"/>
      <c r="AF12" s="508"/>
      <c r="AG12" s="506"/>
      <c r="AH12" s="507"/>
      <c r="AI12" s="507"/>
      <c r="AJ12" s="507"/>
      <c r="AK12" s="507"/>
      <c r="AL12" s="508"/>
      <c r="AM12" s="506"/>
      <c r="AN12" s="507"/>
      <c r="AO12" s="507"/>
      <c r="AP12" s="507"/>
      <c r="AQ12" s="507"/>
      <c r="AR12" s="508"/>
      <c r="AS12" s="506"/>
      <c r="AT12" s="507"/>
      <c r="AU12" s="507"/>
      <c r="AV12" s="507"/>
      <c r="AW12" s="507"/>
      <c r="AX12" s="508"/>
      <c r="AY12" s="506"/>
      <c r="AZ12" s="507"/>
      <c r="BA12" s="507"/>
      <c r="BB12" s="507"/>
      <c r="BC12" s="507"/>
      <c r="BD12" s="508"/>
      <c r="BE12" s="506"/>
      <c r="BF12" s="507"/>
      <c r="BG12" s="507"/>
      <c r="BH12" s="507"/>
      <c r="BI12" s="507"/>
      <c r="BJ12" s="507"/>
      <c r="BK12" s="508"/>
      <c r="BL12" s="506"/>
      <c r="BM12" s="507"/>
      <c r="BN12" s="507"/>
      <c r="BO12" s="507"/>
      <c r="BP12" s="507"/>
      <c r="BQ12" s="507"/>
      <c r="BR12" s="508"/>
      <c r="BS12" s="506"/>
      <c r="BT12" s="507"/>
      <c r="BU12" s="507"/>
      <c r="BV12" s="507"/>
      <c r="BW12" s="507"/>
      <c r="BX12" s="507"/>
      <c r="BY12" s="508"/>
      <c r="BZ12" s="506"/>
      <c r="CA12" s="507"/>
      <c r="CB12" s="507"/>
      <c r="CC12" s="507"/>
      <c r="CD12" s="507"/>
      <c r="CE12" s="508"/>
      <c r="CF12" s="518" t="s">
        <v>324</v>
      </c>
      <c r="CG12" s="519"/>
      <c r="CH12" s="519"/>
      <c r="CI12" s="519"/>
      <c r="CJ12" s="519"/>
      <c r="CK12" s="520"/>
      <c r="CL12" s="518" t="s">
        <v>323</v>
      </c>
      <c r="CM12" s="519"/>
      <c r="CN12" s="519"/>
      <c r="CO12" s="519"/>
      <c r="CP12" s="519"/>
      <c r="CQ12" s="520"/>
      <c r="CR12" s="518" t="s">
        <v>322</v>
      </c>
      <c r="CS12" s="519"/>
      <c r="CT12" s="519"/>
      <c r="CU12" s="519"/>
      <c r="CV12" s="519"/>
      <c r="CW12" s="520"/>
      <c r="CX12" s="518" t="s">
        <v>321</v>
      </c>
      <c r="CY12" s="519"/>
      <c r="CZ12" s="519"/>
      <c r="DA12" s="519"/>
      <c r="DB12" s="519"/>
      <c r="DC12" s="520"/>
      <c r="DD12" s="518" t="s">
        <v>320</v>
      </c>
      <c r="DE12" s="519"/>
      <c r="DF12" s="519"/>
      <c r="DG12" s="519"/>
      <c r="DH12" s="519"/>
      <c r="DI12" s="520"/>
      <c r="DJ12" s="518" t="s">
        <v>319</v>
      </c>
      <c r="DK12" s="519"/>
      <c r="DL12" s="519"/>
      <c r="DM12" s="519"/>
      <c r="DN12" s="519"/>
      <c r="DO12" s="520"/>
      <c r="DP12" s="518" t="s">
        <v>318</v>
      </c>
      <c r="DQ12" s="519"/>
      <c r="DR12" s="519"/>
      <c r="DS12" s="519"/>
      <c r="DT12" s="519"/>
      <c r="DU12" s="520"/>
      <c r="DV12" s="506"/>
      <c r="DW12" s="507"/>
      <c r="DX12" s="507"/>
      <c r="DY12" s="507"/>
      <c r="DZ12" s="507"/>
      <c r="EA12" s="508"/>
      <c r="EB12" s="506"/>
      <c r="EC12" s="507"/>
      <c r="ED12" s="507"/>
      <c r="EE12" s="507"/>
      <c r="EF12" s="507"/>
      <c r="EG12" s="507"/>
      <c r="EH12" s="507"/>
      <c r="EI12" s="508"/>
      <c r="EJ12" s="509"/>
      <c r="EK12" s="510"/>
      <c r="EL12" s="510"/>
      <c r="EM12" s="510"/>
      <c r="EN12" s="510"/>
      <c r="EO12" s="511"/>
      <c r="EP12" s="509"/>
      <c r="EQ12" s="510"/>
      <c r="ER12" s="510"/>
      <c r="ES12" s="510"/>
      <c r="ET12" s="510"/>
      <c r="EU12" s="511"/>
      <c r="EV12" s="506"/>
      <c r="EW12" s="507"/>
      <c r="EX12" s="507"/>
      <c r="EY12" s="507"/>
      <c r="EZ12" s="508"/>
      <c r="FA12" s="506"/>
      <c r="FB12" s="507"/>
      <c r="FC12" s="507"/>
      <c r="FD12" s="507"/>
      <c r="FE12" s="508"/>
      <c r="FF12" s="524"/>
      <c r="FG12" s="525"/>
      <c r="FH12" s="525"/>
      <c r="FI12" s="525"/>
      <c r="FJ12" s="525"/>
      <c r="FK12" s="526"/>
    </row>
    <row r="13" spans="1:182" s="80" customFormat="1" ht="11.25" customHeight="1" x14ac:dyDescent="0.2">
      <c r="A13" s="531">
        <v>1</v>
      </c>
      <c r="B13" s="531"/>
      <c r="C13" s="531"/>
      <c r="D13" s="531"/>
      <c r="E13" s="531"/>
      <c r="F13" s="531"/>
      <c r="G13" s="531">
        <v>2</v>
      </c>
      <c r="H13" s="531"/>
      <c r="I13" s="531"/>
      <c r="J13" s="531"/>
      <c r="K13" s="531"/>
      <c r="L13" s="531"/>
      <c r="M13" s="531">
        <v>3</v>
      </c>
      <c r="N13" s="531"/>
      <c r="O13" s="531"/>
      <c r="P13" s="531"/>
      <c r="Q13" s="531"/>
      <c r="R13" s="531"/>
      <c r="S13" s="531">
        <v>4</v>
      </c>
      <c r="T13" s="531"/>
      <c r="U13" s="531"/>
      <c r="V13" s="531"/>
      <c r="W13" s="531"/>
      <c r="X13" s="531"/>
      <c r="Y13" s="531"/>
      <c r="Z13" s="531"/>
      <c r="AA13" s="531">
        <v>5</v>
      </c>
      <c r="AB13" s="531"/>
      <c r="AC13" s="531"/>
      <c r="AD13" s="531"/>
      <c r="AE13" s="531"/>
      <c r="AF13" s="531"/>
      <c r="AG13" s="531">
        <v>6</v>
      </c>
      <c r="AH13" s="531"/>
      <c r="AI13" s="531"/>
      <c r="AJ13" s="531"/>
      <c r="AK13" s="531"/>
      <c r="AL13" s="531"/>
      <c r="AM13" s="531">
        <v>7</v>
      </c>
      <c r="AN13" s="531"/>
      <c r="AO13" s="531"/>
      <c r="AP13" s="531"/>
      <c r="AQ13" s="531"/>
      <c r="AR13" s="531"/>
      <c r="AS13" s="531">
        <v>8</v>
      </c>
      <c r="AT13" s="531"/>
      <c r="AU13" s="531"/>
      <c r="AV13" s="531"/>
      <c r="AW13" s="531"/>
      <c r="AX13" s="531"/>
      <c r="AY13" s="531">
        <v>9</v>
      </c>
      <c r="AZ13" s="531"/>
      <c r="BA13" s="531"/>
      <c r="BB13" s="531"/>
      <c r="BC13" s="531"/>
      <c r="BD13" s="531"/>
      <c r="BE13" s="531">
        <v>10</v>
      </c>
      <c r="BF13" s="531"/>
      <c r="BG13" s="531"/>
      <c r="BH13" s="531"/>
      <c r="BI13" s="531"/>
      <c r="BJ13" s="531"/>
      <c r="BK13" s="531"/>
      <c r="BL13" s="531">
        <v>11</v>
      </c>
      <c r="BM13" s="531"/>
      <c r="BN13" s="531"/>
      <c r="BO13" s="531"/>
      <c r="BP13" s="531"/>
      <c r="BQ13" s="531"/>
      <c r="BR13" s="531"/>
      <c r="BS13" s="531">
        <v>12</v>
      </c>
      <c r="BT13" s="531"/>
      <c r="BU13" s="531"/>
      <c r="BV13" s="531"/>
      <c r="BW13" s="531"/>
      <c r="BX13" s="531"/>
      <c r="BY13" s="531"/>
      <c r="BZ13" s="531">
        <v>13</v>
      </c>
      <c r="CA13" s="531"/>
      <c r="CB13" s="531"/>
      <c r="CC13" s="531"/>
      <c r="CD13" s="531"/>
      <c r="CE13" s="531"/>
      <c r="CF13" s="531">
        <v>14</v>
      </c>
      <c r="CG13" s="531"/>
      <c r="CH13" s="531"/>
      <c r="CI13" s="531"/>
      <c r="CJ13" s="531"/>
      <c r="CK13" s="531"/>
      <c r="CL13" s="531">
        <v>15</v>
      </c>
      <c r="CM13" s="531"/>
      <c r="CN13" s="531"/>
      <c r="CO13" s="531"/>
      <c r="CP13" s="531"/>
      <c r="CQ13" s="531"/>
      <c r="CR13" s="531">
        <v>16</v>
      </c>
      <c r="CS13" s="531"/>
      <c r="CT13" s="531"/>
      <c r="CU13" s="531"/>
      <c r="CV13" s="531"/>
      <c r="CW13" s="531"/>
      <c r="CX13" s="531">
        <v>17</v>
      </c>
      <c r="CY13" s="531"/>
      <c r="CZ13" s="531"/>
      <c r="DA13" s="531"/>
      <c r="DB13" s="531"/>
      <c r="DC13" s="531"/>
      <c r="DD13" s="531">
        <v>18</v>
      </c>
      <c r="DE13" s="531"/>
      <c r="DF13" s="531"/>
      <c r="DG13" s="531"/>
      <c r="DH13" s="531"/>
      <c r="DI13" s="531"/>
      <c r="DJ13" s="531">
        <v>19</v>
      </c>
      <c r="DK13" s="531"/>
      <c r="DL13" s="531"/>
      <c r="DM13" s="531"/>
      <c r="DN13" s="531"/>
      <c r="DO13" s="531"/>
      <c r="DP13" s="531">
        <v>20</v>
      </c>
      <c r="DQ13" s="531"/>
      <c r="DR13" s="531"/>
      <c r="DS13" s="531"/>
      <c r="DT13" s="531"/>
      <c r="DU13" s="531"/>
      <c r="DV13" s="531">
        <v>21</v>
      </c>
      <c r="DW13" s="531"/>
      <c r="DX13" s="531"/>
      <c r="DY13" s="531"/>
      <c r="DZ13" s="531"/>
      <c r="EA13" s="531"/>
      <c r="EB13" s="531">
        <v>22</v>
      </c>
      <c r="EC13" s="531"/>
      <c r="ED13" s="531"/>
      <c r="EE13" s="531"/>
      <c r="EF13" s="531"/>
      <c r="EG13" s="531"/>
      <c r="EH13" s="531"/>
      <c r="EI13" s="531"/>
      <c r="EJ13" s="531">
        <v>23</v>
      </c>
      <c r="EK13" s="531"/>
      <c r="EL13" s="531"/>
      <c r="EM13" s="531"/>
      <c r="EN13" s="531"/>
      <c r="EO13" s="531"/>
      <c r="EP13" s="531">
        <v>24</v>
      </c>
      <c r="EQ13" s="531"/>
      <c r="ER13" s="531"/>
      <c r="ES13" s="531"/>
      <c r="ET13" s="531"/>
      <c r="EU13" s="531"/>
      <c r="EV13" s="531">
        <v>25</v>
      </c>
      <c r="EW13" s="531"/>
      <c r="EX13" s="531"/>
      <c r="EY13" s="531"/>
      <c r="EZ13" s="531"/>
      <c r="FA13" s="531">
        <v>26</v>
      </c>
      <c r="FB13" s="531"/>
      <c r="FC13" s="531"/>
      <c r="FD13" s="531"/>
      <c r="FE13" s="531"/>
      <c r="FF13" s="531">
        <v>27</v>
      </c>
      <c r="FG13" s="531"/>
      <c r="FH13" s="531"/>
      <c r="FI13" s="531"/>
      <c r="FJ13" s="531"/>
      <c r="FK13" s="531"/>
    </row>
    <row r="14" spans="1:182" s="82" customFormat="1" ht="51.75" customHeight="1" x14ac:dyDescent="0.2">
      <c r="A14" s="538" t="s">
        <v>180</v>
      </c>
      <c r="B14" s="538"/>
      <c r="C14" s="538"/>
      <c r="D14" s="538"/>
      <c r="E14" s="538"/>
      <c r="F14" s="538"/>
      <c r="G14" s="539" t="str">
        <f>AP6</f>
        <v xml:space="preserve">ООО "Энергоресурс" </v>
      </c>
      <c r="H14" s="539"/>
      <c r="I14" s="539"/>
      <c r="J14" s="539"/>
      <c r="K14" s="539"/>
      <c r="L14" s="539"/>
      <c r="M14" s="539" t="s">
        <v>370</v>
      </c>
      <c r="N14" s="539"/>
      <c r="O14" s="539"/>
      <c r="P14" s="539"/>
      <c r="Q14" s="539"/>
      <c r="R14" s="539"/>
      <c r="S14" s="546" t="s">
        <v>369</v>
      </c>
      <c r="T14" s="547"/>
      <c r="U14" s="547"/>
      <c r="V14" s="547"/>
      <c r="W14" s="547"/>
      <c r="X14" s="547"/>
      <c r="Y14" s="547"/>
      <c r="Z14" s="548"/>
      <c r="AA14" s="539">
        <v>110</v>
      </c>
      <c r="AB14" s="539"/>
      <c r="AC14" s="539"/>
      <c r="AD14" s="539"/>
      <c r="AE14" s="539"/>
      <c r="AF14" s="539"/>
      <c r="AG14" s="541" t="s">
        <v>311</v>
      </c>
      <c r="AH14" s="542"/>
      <c r="AI14" s="542"/>
      <c r="AJ14" s="542"/>
      <c r="AK14" s="542"/>
      <c r="AL14" s="543"/>
      <c r="AM14" s="541" t="s">
        <v>311</v>
      </c>
      <c r="AN14" s="542"/>
      <c r="AO14" s="542"/>
      <c r="AP14" s="542"/>
      <c r="AQ14" s="542"/>
      <c r="AR14" s="543"/>
      <c r="AS14" s="540">
        <v>0</v>
      </c>
      <c r="AT14" s="540"/>
      <c r="AU14" s="540"/>
      <c r="AV14" s="540"/>
      <c r="AW14" s="540"/>
      <c r="AX14" s="540"/>
      <c r="AY14" s="537">
        <v>0</v>
      </c>
      <c r="AZ14" s="537"/>
      <c r="BA14" s="537"/>
      <c r="BB14" s="537"/>
      <c r="BC14" s="537"/>
      <c r="BD14" s="537"/>
      <c r="BE14" s="535">
        <v>0</v>
      </c>
      <c r="BF14" s="535"/>
      <c r="BG14" s="535"/>
      <c r="BH14" s="535"/>
      <c r="BI14" s="535"/>
      <c r="BJ14" s="535"/>
      <c r="BK14" s="535"/>
      <c r="BL14" s="535">
        <v>0</v>
      </c>
      <c r="BM14" s="535"/>
      <c r="BN14" s="535"/>
      <c r="BO14" s="535"/>
      <c r="BP14" s="535"/>
      <c r="BQ14" s="535"/>
      <c r="BR14" s="535"/>
      <c r="BS14" s="535">
        <v>0</v>
      </c>
      <c r="BT14" s="535"/>
      <c r="BU14" s="535"/>
      <c r="BV14" s="535"/>
      <c r="BW14" s="535"/>
      <c r="BX14" s="535"/>
      <c r="BY14" s="535"/>
      <c r="BZ14" s="537">
        <v>0</v>
      </c>
      <c r="CA14" s="537"/>
      <c r="CB14" s="537"/>
      <c r="CC14" s="537"/>
      <c r="CD14" s="537"/>
      <c r="CE14" s="537"/>
      <c r="CF14" s="537">
        <v>0</v>
      </c>
      <c r="CG14" s="537"/>
      <c r="CH14" s="537"/>
      <c r="CI14" s="537"/>
      <c r="CJ14" s="537"/>
      <c r="CK14" s="537"/>
      <c r="CL14" s="537">
        <v>0</v>
      </c>
      <c r="CM14" s="537"/>
      <c r="CN14" s="537"/>
      <c r="CO14" s="537"/>
      <c r="CP14" s="537"/>
      <c r="CQ14" s="537"/>
      <c r="CR14" s="537">
        <v>0</v>
      </c>
      <c r="CS14" s="537"/>
      <c r="CT14" s="537"/>
      <c r="CU14" s="537"/>
      <c r="CV14" s="537"/>
      <c r="CW14" s="537"/>
      <c r="CX14" s="537">
        <v>0</v>
      </c>
      <c r="CY14" s="537"/>
      <c r="CZ14" s="537"/>
      <c r="DA14" s="537"/>
      <c r="DB14" s="537"/>
      <c r="DC14" s="537"/>
      <c r="DD14" s="537">
        <v>0</v>
      </c>
      <c r="DE14" s="537"/>
      <c r="DF14" s="537"/>
      <c r="DG14" s="537"/>
      <c r="DH14" s="537"/>
      <c r="DI14" s="537"/>
      <c r="DJ14" s="537">
        <v>0</v>
      </c>
      <c r="DK14" s="537"/>
      <c r="DL14" s="537"/>
      <c r="DM14" s="537"/>
      <c r="DN14" s="537"/>
      <c r="DO14" s="537"/>
      <c r="DP14" s="537">
        <v>0</v>
      </c>
      <c r="DQ14" s="537"/>
      <c r="DR14" s="537"/>
      <c r="DS14" s="537"/>
      <c r="DT14" s="537"/>
      <c r="DU14" s="537"/>
      <c r="DV14" s="537">
        <v>0</v>
      </c>
      <c r="DW14" s="537"/>
      <c r="DX14" s="537"/>
      <c r="DY14" s="537"/>
      <c r="DZ14" s="537"/>
      <c r="EA14" s="537"/>
      <c r="EB14" s="537">
        <v>0</v>
      </c>
      <c r="EC14" s="537"/>
      <c r="ED14" s="537"/>
      <c r="EE14" s="537"/>
      <c r="EF14" s="537"/>
      <c r="EG14" s="537"/>
      <c r="EH14" s="537"/>
      <c r="EI14" s="537"/>
      <c r="EJ14" s="537">
        <v>0</v>
      </c>
      <c r="EK14" s="537"/>
      <c r="EL14" s="537"/>
      <c r="EM14" s="537"/>
      <c r="EN14" s="537"/>
      <c r="EO14" s="537"/>
      <c r="EP14" s="538" t="s">
        <v>311</v>
      </c>
      <c r="EQ14" s="538"/>
      <c r="ER14" s="538"/>
      <c r="ES14" s="538"/>
      <c r="ET14" s="538"/>
      <c r="EU14" s="538"/>
      <c r="EV14" s="538" t="s">
        <v>311</v>
      </c>
      <c r="EW14" s="538"/>
      <c r="EX14" s="538"/>
      <c r="EY14" s="538"/>
      <c r="EZ14" s="538"/>
      <c r="FA14" s="538" t="s">
        <v>311</v>
      </c>
      <c r="FB14" s="538"/>
      <c r="FC14" s="538"/>
      <c r="FD14" s="538"/>
      <c r="FE14" s="538"/>
      <c r="FF14" s="537">
        <v>0</v>
      </c>
      <c r="FG14" s="537"/>
      <c r="FH14" s="537"/>
      <c r="FI14" s="537"/>
      <c r="FJ14" s="537"/>
      <c r="FK14" s="537"/>
      <c r="FZ14" s="82">
        <f>AY14*BZ14</f>
        <v>0</v>
      </c>
    </row>
    <row r="15" spans="1:182" s="82" customFormat="1" ht="27" customHeight="1" x14ac:dyDescent="0.2">
      <c r="A15" s="116"/>
      <c r="B15" s="549" t="s">
        <v>317</v>
      </c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49"/>
      <c r="AA15" s="549"/>
      <c r="AB15" s="549"/>
      <c r="AC15" s="549"/>
      <c r="AD15" s="549"/>
      <c r="AE15" s="549"/>
      <c r="AF15" s="549"/>
      <c r="AG15" s="549"/>
      <c r="AH15" s="549"/>
      <c r="AI15" s="549"/>
      <c r="AJ15" s="549"/>
      <c r="AK15" s="549"/>
      <c r="AL15" s="549"/>
      <c r="AM15" s="549"/>
      <c r="AN15" s="549"/>
      <c r="AO15" s="549"/>
      <c r="AP15" s="549"/>
      <c r="AQ15" s="549"/>
      <c r="AR15" s="550"/>
      <c r="AS15" s="502" t="s">
        <v>316</v>
      </c>
      <c r="AT15" s="502"/>
      <c r="AU15" s="502"/>
      <c r="AV15" s="502"/>
      <c r="AW15" s="502"/>
      <c r="AX15" s="502"/>
      <c r="AY15" s="544"/>
      <c r="AZ15" s="544"/>
      <c r="BA15" s="544"/>
      <c r="BB15" s="544"/>
      <c r="BC15" s="544"/>
      <c r="BD15" s="544"/>
      <c r="BE15" s="536" t="s">
        <v>306</v>
      </c>
      <c r="BF15" s="536"/>
      <c r="BG15" s="536"/>
      <c r="BH15" s="536"/>
      <c r="BI15" s="536"/>
      <c r="BJ15" s="536"/>
      <c r="BK15" s="536"/>
      <c r="BL15" s="536" t="s">
        <v>306</v>
      </c>
      <c r="BM15" s="536"/>
      <c r="BN15" s="536"/>
      <c r="BO15" s="536"/>
      <c r="BP15" s="536"/>
      <c r="BQ15" s="536"/>
      <c r="BR15" s="536"/>
      <c r="BS15" s="536" t="s">
        <v>306</v>
      </c>
      <c r="BT15" s="536"/>
      <c r="BU15" s="536"/>
      <c r="BV15" s="536"/>
      <c r="BW15" s="536"/>
      <c r="BX15" s="536"/>
      <c r="BY15" s="536"/>
      <c r="BZ15" s="544">
        <f>SUM(BZ14:CE14)</f>
        <v>0</v>
      </c>
      <c r="CA15" s="544"/>
      <c r="CB15" s="544"/>
      <c r="CC15" s="544"/>
      <c r="CD15" s="544"/>
      <c r="CE15" s="544"/>
      <c r="CF15" s="544"/>
      <c r="CG15" s="544"/>
      <c r="CH15" s="544"/>
      <c r="CI15" s="544"/>
      <c r="CJ15" s="544"/>
      <c r="CK15" s="544"/>
      <c r="CL15" s="544">
        <f>SUM(CL14:CQ14)</f>
        <v>0</v>
      </c>
      <c r="CM15" s="544"/>
      <c r="CN15" s="544"/>
      <c r="CO15" s="544"/>
      <c r="CP15" s="544"/>
      <c r="CQ15" s="544"/>
      <c r="CR15" s="544">
        <f>SUM(CR14:CW14)</f>
        <v>0</v>
      </c>
      <c r="CS15" s="544"/>
      <c r="CT15" s="544"/>
      <c r="CU15" s="544"/>
      <c r="CV15" s="544"/>
      <c r="CW15" s="544"/>
      <c r="CX15" s="544"/>
      <c r="CY15" s="544"/>
      <c r="CZ15" s="544"/>
      <c r="DA15" s="544"/>
      <c r="DB15" s="544"/>
      <c r="DC15" s="544"/>
      <c r="DD15" s="544"/>
      <c r="DE15" s="544"/>
      <c r="DF15" s="544"/>
      <c r="DG15" s="544"/>
      <c r="DH15" s="544"/>
      <c r="DI15" s="544"/>
      <c r="DJ15" s="544"/>
      <c r="DK15" s="544"/>
      <c r="DL15" s="544"/>
      <c r="DM15" s="544"/>
      <c r="DN15" s="544"/>
      <c r="DO15" s="544"/>
      <c r="DP15" s="544">
        <f>SUM(DP14:DU14)</f>
        <v>0</v>
      </c>
      <c r="DQ15" s="544"/>
      <c r="DR15" s="544"/>
      <c r="DS15" s="544"/>
      <c r="DT15" s="544"/>
      <c r="DU15" s="544"/>
      <c r="DV15" s="544"/>
      <c r="DW15" s="544"/>
      <c r="DX15" s="544"/>
      <c r="DY15" s="544"/>
      <c r="DZ15" s="544"/>
      <c r="EA15" s="544"/>
      <c r="EB15" s="544"/>
      <c r="EC15" s="544"/>
      <c r="ED15" s="544"/>
      <c r="EE15" s="544"/>
      <c r="EF15" s="544"/>
      <c r="EG15" s="544"/>
      <c r="EH15" s="544"/>
      <c r="EI15" s="544"/>
      <c r="EJ15" s="544"/>
      <c r="EK15" s="544"/>
      <c r="EL15" s="544"/>
      <c r="EM15" s="544"/>
      <c r="EN15" s="544"/>
      <c r="EO15" s="544"/>
      <c r="EP15" s="545" t="s">
        <v>306</v>
      </c>
      <c r="EQ15" s="545"/>
      <c r="ER15" s="545"/>
      <c r="ES15" s="545"/>
      <c r="ET15" s="545"/>
      <c r="EU15" s="545"/>
      <c r="EV15" s="545" t="s">
        <v>306</v>
      </c>
      <c r="EW15" s="545"/>
      <c r="EX15" s="545"/>
      <c r="EY15" s="545"/>
      <c r="EZ15" s="545"/>
      <c r="FA15" s="545" t="s">
        <v>306</v>
      </c>
      <c r="FB15" s="545"/>
      <c r="FC15" s="545"/>
      <c r="FD15" s="545"/>
      <c r="FE15" s="545"/>
      <c r="FF15" s="536">
        <v>0</v>
      </c>
      <c r="FG15" s="536"/>
      <c r="FH15" s="536"/>
      <c r="FI15" s="536"/>
      <c r="FJ15" s="536"/>
      <c r="FK15" s="536"/>
      <c r="FZ15" s="82">
        <f>SUM(FZ14:FZ14)</f>
        <v>0</v>
      </c>
    </row>
    <row r="16" spans="1:182" s="82" customFormat="1" ht="27" customHeight="1" x14ac:dyDescent="0.2">
      <c r="A16" s="116"/>
      <c r="B16" s="500" t="s">
        <v>315</v>
      </c>
      <c r="C16" s="500"/>
      <c r="D16" s="500"/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1"/>
      <c r="AS16" s="502" t="s">
        <v>314</v>
      </c>
      <c r="AT16" s="502"/>
      <c r="AU16" s="502"/>
      <c r="AV16" s="502"/>
      <c r="AW16" s="502"/>
      <c r="AX16" s="502"/>
      <c r="AY16" s="498"/>
      <c r="AZ16" s="498"/>
      <c r="BA16" s="498"/>
      <c r="BB16" s="498"/>
      <c r="BC16" s="498"/>
      <c r="BD16" s="498"/>
      <c r="BE16" s="499" t="s">
        <v>306</v>
      </c>
      <c r="BF16" s="499"/>
      <c r="BG16" s="499"/>
      <c r="BH16" s="499"/>
      <c r="BI16" s="499"/>
      <c r="BJ16" s="499"/>
      <c r="BK16" s="499"/>
      <c r="BL16" s="499" t="s">
        <v>306</v>
      </c>
      <c r="BM16" s="499"/>
      <c r="BN16" s="499"/>
      <c r="BO16" s="499"/>
      <c r="BP16" s="499"/>
      <c r="BQ16" s="499"/>
      <c r="BR16" s="499"/>
      <c r="BS16" s="499" t="s">
        <v>306</v>
      </c>
      <c r="BT16" s="499"/>
      <c r="BU16" s="499"/>
      <c r="BV16" s="499"/>
      <c r="BW16" s="499"/>
      <c r="BX16" s="499"/>
      <c r="BY16" s="499"/>
      <c r="BZ16" s="498"/>
      <c r="CA16" s="498"/>
      <c r="CB16" s="498"/>
      <c r="CC16" s="498"/>
      <c r="CD16" s="498"/>
      <c r="CE16" s="498"/>
      <c r="CF16" s="498"/>
      <c r="CG16" s="498"/>
      <c r="CH16" s="498"/>
      <c r="CI16" s="498"/>
      <c r="CJ16" s="498"/>
      <c r="CK16" s="498"/>
      <c r="CL16" s="498"/>
      <c r="CM16" s="498"/>
      <c r="CN16" s="498"/>
      <c r="CO16" s="498"/>
      <c r="CP16" s="498"/>
      <c r="CQ16" s="498"/>
      <c r="CR16" s="498"/>
      <c r="CS16" s="498"/>
      <c r="CT16" s="498"/>
      <c r="CU16" s="498"/>
      <c r="CV16" s="498"/>
      <c r="CW16" s="498"/>
      <c r="CX16" s="498"/>
      <c r="CY16" s="498"/>
      <c r="CZ16" s="498"/>
      <c r="DA16" s="498"/>
      <c r="DB16" s="498"/>
      <c r="DC16" s="498"/>
      <c r="DD16" s="498"/>
      <c r="DE16" s="498"/>
      <c r="DF16" s="498"/>
      <c r="DG16" s="498"/>
      <c r="DH16" s="498"/>
      <c r="DI16" s="498"/>
      <c r="DJ16" s="498"/>
      <c r="DK16" s="498"/>
      <c r="DL16" s="498"/>
      <c r="DM16" s="498"/>
      <c r="DN16" s="498"/>
      <c r="DO16" s="498"/>
      <c r="DP16" s="498"/>
      <c r="DQ16" s="498"/>
      <c r="DR16" s="498"/>
      <c r="DS16" s="498"/>
      <c r="DT16" s="498"/>
      <c r="DU16" s="498"/>
      <c r="DV16" s="498"/>
      <c r="DW16" s="498"/>
      <c r="DX16" s="498"/>
      <c r="DY16" s="498"/>
      <c r="DZ16" s="498"/>
      <c r="EA16" s="498"/>
      <c r="EB16" s="498"/>
      <c r="EC16" s="498"/>
      <c r="ED16" s="498"/>
      <c r="EE16" s="498"/>
      <c r="EF16" s="498"/>
      <c r="EG16" s="498"/>
      <c r="EH16" s="498"/>
      <c r="EI16" s="498"/>
      <c r="EJ16" s="498"/>
      <c r="EK16" s="498"/>
      <c r="EL16" s="498"/>
      <c r="EM16" s="498"/>
      <c r="EN16" s="498"/>
      <c r="EO16" s="498"/>
      <c r="EP16" s="497" t="s">
        <v>306</v>
      </c>
      <c r="EQ16" s="497"/>
      <c r="ER16" s="497"/>
      <c r="ES16" s="497"/>
      <c r="ET16" s="497"/>
      <c r="EU16" s="497"/>
      <c r="EV16" s="497" t="s">
        <v>306</v>
      </c>
      <c r="EW16" s="497"/>
      <c r="EX16" s="497"/>
      <c r="EY16" s="497"/>
      <c r="EZ16" s="497"/>
      <c r="FA16" s="497" t="s">
        <v>306</v>
      </c>
      <c r="FB16" s="497"/>
      <c r="FC16" s="497"/>
      <c r="FD16" s="497"/>
      <c r="FE16" s="497"/>
      <c r="FF16" s="499" t="s">
        <v>311</v>
      </c>
      <c r="FG16" s="499"/>
      <c r="FH16" s="499"/>
      <c r="FI16" s="499"/>
      <c r="FJ16" s="499"/>
      <c r="FK16" s="499"/>
    </row>
    <row r="17" spans="1:167" s="82" customFormat="1" ht="27" customHeight="1" x14ac:dyDescent="0.2">
      <c r="A17" s="116"/>
      <c r="B17" s="500" t="s">
        <v>313</v>
      </c>
      <c r="C17" s="500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  <c r="AE17" s="500"/>
      <c r="AF17" s="500"/>
      <c r="AG17" s="500"/>
      <c r="AH17" s="500"/>
      <c r="AI17" s="500"/>
      <c r="AJ17" s="500"/>
      <c r="AK17" s="500"/>
      <c r="AL17" s="500"/>
      <c r="AM17" s="500"/>
      <c r="AN17" s="500"/>
      <c r="AO17" s="500"/>
      <c r="AP17" s="500"/>
      <c r="AQ17" s="500"/>
      <c r="AR17" s="501"/>
      <c r="AS17" s="502" t="s">
        <v>312</v>
      </c>
      <c r="AT17" s="502"/>
      <c r="AU17" s="502"/>
      <c r="AV17" s="502"/>
      <c r="AW17" s="502"/>
      <c r="AX17" s="502"/>
      <c r="AY17" s="498"/>
      <c r="AZ17" s="498"/>
      <c r="BA17" s="498"/>
      <c r="BB17" s="498"/>
      <c r="BC17" s="498"/>
      <c r="BD17" s="498"/>
      <c r="BE17" s="499" t="s">
        <v>306</v>
      </c>
      <c r="BF17" s="499"/>
      <c r="BG17" s="499"/>
      <c r="BH17" s="499"/>
      <c r="BI17" s="499"/>
      <c r="BJ17" s="499"/>
      <c r="BK17" s="499"/>
      <c r="BL17" s="499" t="s">
        <v>306</v>
      </c>
      <c r="BM17" s="499"/>
      <c r="BN17" s="499"/>
      <c r="BO17" s="499"/>
      <c r="BP17" s="499"/>
      <c r="BQ17" s="499"/>
      <c r="BR17" s="499"/>
      <c r="BS17" s="499" t="s">
        <v>306</v>
      </c>
      <c r="BT17" s="499"/>
      <c r="BU17" s="499"/>
      <c r="BV17" s="499"/>
      <c r="BW17" s="499"/>
      <c r="BX17" s="499"/>
      <c r="BY17" s="499"/>
      <c r="BZ17" s="498"/>
      <c r="CA17" s="498"/>
      <c r="CB17" s="498"/>
      <c r="CC17" s="498"/>
      <c r="CD17" s="498"/>
      <c r="CE17" s="498"/>
      <c r="CF17" s="498"/>
      <c r="CG17" s="498"/>
      <c r="CH17" s="498"/>
      <c r="CI17" s="498"/>
      <c r="CJ17" s="498"/>
      <c r="CK17" s="498"/>
      <c r="CL17" s="498"/>
      <c r="CM17" s="498"/>
      <c r="CN17" s="498"/>
      <c r="CO17" s="498"/>
      <c r="CP17" s="498"/>
      <c r="CQ17" s="498"/>
      <c r="CR17" s="498"/>
      <c r="CS17" s="498"/>
      <c r="CT17" s="498"/>
      <c r="CU17" s="498"/>
      <c r="CV17" s="498"/>
      <c r="CW17" s="498"/>
      <c r="CX17" s="498"/>
      <c r="CY17" s="498"/>
      <c r="CZ17" s="498"/>
      <c r="DA17" s="498"/>
      <c r="DB17" s="498"/>
      <c r="DC17" s="498"/>
      <c r="DD17" s="498"/>
      <c r="DE17" s="498"/>
      <c r="DF17" s="498"/>
      <c r="DG17" s="498"/>
      <c r="DH17" s="498"/>
      <c r="DI17" s="498"/>
      <c r="DJ17" s="498"/>
      <c r="DK17" s="498"/>
      <c r="DL17" s="498"/>
      <c r="DM17" s="498"/>
      <c r="DN17" s="498"/>
      <c r="DO17" s="498"/>
      <c r="DP17" s="498"/>
      <c r="DQ17" s="498"/>
      <c r="DR17" s="498"/>
      <c r="DS17" s="498"/>
      <c r="DT17" s="498"/>
      <c r="DU17" s="498"/>
      <c r="DV17" s="498"/>
      <c r="DW17" s="498"/>
      <c r="DX17" s="498"/>
      <c r="DY17" s="498"/>
      <c r="DZ17" s="498"/>
      <c r="EA17" s="498"/>
      <c r="EB17" s="498"/>
      <c r="EC17" s="498"/>
      <c r="ED17" s="498"/>
      <c r="EE17" s="498"/>
      <c r="EF17" s="498"/>
      <c r="EG17" s="498"/>
      <c r="EH17" s="498"/>
      <c r="EI17" s="498"/>
      <c r="EJ17" s="498"/>
      <c r="EK17" s="498"/>
      <c r="EL17" s="498"/>
      <c r="EM17" s="498"/>
      <c r="EN17" s="498"/>
      <c r="EO17" s="498"/>
      <c r="EP17" s="497" t="s">
        <v>306</v>
      </c>
      <c r="EQ17" s="497"/>
      <c r="ER17" s="497"/>
      <c r="ES17" s="497"/>
      <c r="ET17" s="497"/>
      <c r="EU17" s="497"/>
      <c r="EV17" s="497" t="s">
        <v>306</v>
      </c>
      <c r="EW17" s="497"/>
      <c r="EX17" s="497"/>
      <c r="EY17" s="497"/>
      <c r="EZ17" s="497"/>
      <c r="FA17" s="497" t="s">
        <v>306</v>
      </c>
      <c r="FB17" s="497"/>
      <c r="FC17" s="497"/>
      <c r="FD17" s="497"/>
      <c r="FE17" s="497"/>
      <c r="FF17" s="499" t="s">
        <v>311</v>
      </c>
      <c r="FG17" s="499"/>
      <c r="FH17" s="499"/>
      <c r="FI17" s="499"/>
      <c r="FJ17" s="499"/>
      <c r="FK17" s="499"/>
    </row>
    <row r="18" spans="1:167" s="82" customFormat="1" ht="27" customHeight="1" x14ac:dyDescent="0.2">
      <c r="A18" s="116"/>
      <c r="B18" s="500" t="s">
        <v>310</v>
      </c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  <c r="Y18" s="500"/>
      <c r="Z18" s="500"/>
      <c r="AA18" s="500"/>
      <c r="AB18" s="500"/>
      <c r="AC18" s="500"/>
      <c r="AD18" s="500"/>
      <c r="AE18" s="500"/>
      <c r="AF18" s="500"/>
      <c r="AG18" s="500"/>
      <c r="AH18" s="500"/>
      <c r="AI18" s="500"/>
      <c r="AJ18" s="500"/>
      <c r="AK18" s="500"/>
      <c r="AL18" s="500"/>
      <c r="AM18" s="500"/>
      <c r="AN18" s="500"/>
      <c r="AO18" s="500"/>
      <c r="AP18" s="500"/>
      <c r="AQ18" s="500"/>
      <c r="AR18" s="501"/>
      <c r="AS18" s="502" t="s">
        <v>309</v>
      </c>
      <c r="AT18" s="502"/>
      <c r="AU18" s="502"/>
      <c r="AV18" s="502"/>
      <c r="AW18" s="502"/>
      <c r="AX18" s="502"/>
      <c r="AY18" s="498"/>
      <c r="AZ18" s="498"/>
      <c r="BA18" s="498"/>
      <c r="BB18" s="498"/>
      <c r="BC18" s="498"/>
      <c r="BD18" s="498"/>
      <c r="BE18" s="499" t="s">
        <v>306</v>
      </c>
      <c r="BF18" s="499"/>
      <c r="BG18" s="499"/>
      <c r="BH18" s="499"/>
      <c r="BI18" s="499"/>
      <c r="BJ18" s="499"/>
      <c r="BK18" s="499"/>
      <c r="BL18" s="499" t="s">
        <v>306</v>
      </c>
      <c r="BM18" s="499"/>
      <c r="BN18" s="499"/>
      <c r="BO18" s="499"/>
      <c r="BP18" s="499"/>
      <c r="BQ18" s="499"/>
      <c r="BR18" s="499"/>
      <c r="BS18" s="499" t="s">
        <v>306</v>
      </c>
      <c r="BT18" s="499"/>
      <c r="BU18" s="499"/>
      <c r="BV18" s="499"/>
      <c r="BW18" s="499"/>
      <c r="BX18" s="499"/>
      <c r="BY18" s="499"/>
      <c r="BZ18" s="498">
        <f>BZ15</f>
        <v>0</v>
      </c>
      <c r="CA18" s="498"/>
      <c r="CB18" s="498"/>
      <c r="CC18" s="498"/>
      <c r="CD18" s="498"/>
      <c r="CE18" s="498"/>
      <c r="CF18" s="498"/>
      <c r="CG18" s="498"/>
      <c r="CH18" s="498"/>
      <c r="CI18" s="498"/>
      <c r="CJ18" s="498"/>
      <c r="CK18" s="498"/>
      <c r="CL18" s="498">
        <f t="shared" ref="CL18" si="0">CL15</f>
        <v>0</v>
      </c>
      <c r="CM18" s="498"/>
      <c r="CN18" s="498"/>
      <c r="CO18" s="498"/>
      <c r="CP18" s="498"/>
      <c r="CQ18" s="498"/>
      <c r="CR18" s="498">
        <f t="shared" ref="CR18" si="1">CR15</f>
        <v>0</v>
      </c>
      <c r="CS18" s="498"/>
      <c r="CT18" s="498"/>
      <c r="CU18" s="498"/>
      <c r="CV18" s="498"/>
      <c r="CW18" s="498"/>
      <c r="CX18" s="498"/>
      <c r="CY18" s="498"/>
      <c r="CZ18" s="498"/>
      <c r="DA18" s="498"/>
      <c r="DB18" s="498"/>
      <c r="DC18" s="498"/>
      <c r="DD18" s="498"/>
      <c r="DE18" s="498"/>
      <c r="DF18" s="498"/>
      <c r="DG18" s="498"/>
      <c r="DH18" s="498"/>
      <c r="DI18" s="498"/>
      <c r="DJ18" s="498"/>
      <c r="DK18" s="498"/>
      <c r="DL18" s="498"/>
      <c r="DM18" s="498"/>
      <c r="DN18" s="498"/>
      <c r="DO18" s="498"/>
      <c r="DP18" s="498">
        <f t="shared" ref="DP18" si="2">DP15</f>
        <v>0</v>
      </c>
      <c r="DQ18" s="498"/>
      <c r="DR18" s="498"/>
      <c r="DS18" s="498"/>
      <c r="DT18" s="498"/>
      <c r="DU18" s="498"/>
      <c r="DV18" s="498"/>
      <c r="DW18" s="498"/>
      <c r="DX18" s="498"/>
      <c r="DY18" s="498"/>
      <c r="DZ18" s="498"/>
      <c r="EA18" s="498"/>
      <c r="EB18" s="498"/>
      <c r="EC18" s="498"/>
      <c r="ED18" s="498"/>
      <c r="EE18" s="498"/>
      <c r="EF18" s="498"/>
      <c r="EG18" s="498"/>
      <c r="EH18" s="498"/>
      <c r="EI18" s="498"/>
      <c r="EJ18" s="498"/>
      <c r="EK18" s="498"/>
      <c r="EL18" s="498"/>
      <c r="EM18" s="498"/>
      <c r="EN18" s="498"/>
      <c r="EO18" s="498"/>
      <c r="EP18" s="497" t="s">
        <v>306</v>
      </c>
      <c r="EQ18" s="497"/>
      <c r="ER18" s="497"/>
      <c r="ES18" s="497"/>
      <c r="ET18" s="497"/>
      <c r="EU18" s="497"/>
      <c r="EV18" s="497" t="s">
        <v>306</v>
      </c>
      <c r="EW18" s="497"/>
      <c r="EX18" s="497"/>
      <c r="EY18" s="497"/>
      <c r="EZ18" s="497"/>
      <c r="FA18" s="497" t="s">
        <v>306</v>
      </c>
      <c r="FB18" s="497"/>
      <c r="FC18" s="497"/>
      <c r="FD18" s="497"/>
      <c r="FE18" s="497"/>
      <c r="FF18" s="499">
        <v>0</v>
      </c>
      <c r="FG18" s="499"/>
      <c r="FH18" s="499"/>
      <c r="FI18" s="499"/>
      <c r="FJ18" s="499"/>
      <c r="FK18" s="499"/>
    </row>
    <row r="19" spans="1:167" s="82" customFormat="1" ht="36" customHeight="1" x14ac:dyDescent="0.2">
      <c r="A19" s="116"/>
      <c r="B19" s="500" t="s">
        <v>308</v>
      </c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500"/>
      <c r="AE19" s="500"/>
      <c r="AF19" s="500"/>
      <c r="AG19" s="500"/>
      <c r="AH19" s="500"/>
      <c r="AI19" s="500"/>
      <c r="AJ19" s="500"/>
      <c r="AK19" s="500"/>
      <c r="AL19" s="500"/>
      <c r="AM19" s="500"/>
      <c r="AN19" s="500"/>
      <c r="AO19" s="500"/>
      <c r="AP19" s="500"/>
      <c r="AQ19" s="500"/>
      <c r="AR19" s="501"/>
      <c r="AS19" s="502" t="s">
        <v>307</v>
      </c>
      <c r="AT19" s="502"/>
      <c r="AU19" s="502"/>
      <c r="AV19" s="502"/>
      <c r="AW19" s="502"/>
      <c r="AX19" s="502"/>
      <c r="AY19" s="498"/>
      <c r="AZ19" s="498"/>
      <c r="BA19" s="498"/>
      <c r="BB19" s="498"/>
      <c r="BC19" s="498"/>
      <c r="BD19" s="498"/>
      <c r="BE19" s="499" t="s">
        <v>306</v>
      </c>
      <c r="BF19" s="499"/>
      <c r="BG19" s="499"/>
      <c r="BH19" s="499"/>
      <c r="BI19" s="499"/>
      <c r="BJ19" s="499"/>
      <c r="BK19" s="499"/>
      <c r="BL19" s="499" t="s">
        <v>306</v>
      </c>
      <c r="BM19" s="499"/>
      <c r="BN19" s="499"/>
      <c r="BO19" s="499"/>
      <c r="BP19" s="499"/>
      <c r="BQ19" s="499"/>
      <c r="BR19" s="499"/>
      <c r="BS19" s="499" t="s">
        <v>306</v>
      </c>
      <c r="BT19" s="499"/>
      <c r="BU19" s="499"/>
      <c r="BV19" s="499"/>
      <c r="BW19" s="499"/>
      <c r="BX19" s="499"/>
      <c r="BY19" s="499"/>
      <c r="BZ19" s="498">
        <f>BZ15</f>
        <v>0</v>
      </c>
      <c r="CA19" s="498"/>
      <c r="CB19" s="498"/>
      <c r="CC19" s="498"/>
      <c r="CD19" s="498"/>
      <c r="CE19" s="498"/>
      <c r="CF19" s="498"/>
      <c r="CG19" s="498"/>
      <c r="CH19" s="498"/>
      <c r="CI19" s="498"/>
      <c r="CJ19" s="498"/>
      <c r="CK19" s="498"/>
      <c r="CL19" s="498">
        <f t="shared" ref="CL19" si="3">CL15</f>
        <v>0</v>
      </c>
      <c r="CM19" s="498"/>
      <c r="CN19" s="498"/>
      <c r="CO19" s="498"/>
      <c r="CP19" s="498"/>
      <c r="CQ19" s="498"/>
      <c r="CR19" s="498">
        <f t="shared" ref="CR19" si="4">CR15</f>
        <v>0</v>
      </c>
      <c r="CS19" s="498"/>
      <c r="CT19" s="498"/>
      <c r="CU19" s="498"/>
      <c r="CV19" s="498"/>
      <c r="CW19" s="498"/>
      <c r="CX19" s="498"/>
      <c r="CY19" s="498"/>
      <c r="CZ19" s="498"/>
      <c r="DA19" s="498"/>
      <c r="DB19" s="498"/>
      <c r="DC19" s="498"/>
      <c r="DD19" s="498"/>
      <c r="DE19" s="498"/>
      <c r="DF19" s="498"/>
      <c r="DG19" s="498"/>
      <c r="DH19" s="498"/>
      <c r="DI19" s="498"/>
      <c r="DJ19" s="498"/>
      <c r="DK19" s="498"/>
      <c r="DL19" s="498"/>
      <c r="DM19" s="498"/>
      <c r="DN19" s="498"/>
      <c r="DO19" s="498"/>
      <c r="DP19" s="498">
        <f t="shared" ref="DP19" si="5">DP15</f>
        <v>0</v>
      </c>
      <c r="DQ19" s="498"/>
      <c r="DR19" s="498"/>
      <c r="DS19" s="498"/>
      <c r="DT19" s="498"/>
      <c r="DU19" s="498"/>
      <c r="DV19" s="498"/>
      <c r="DW19" s="498"/>
      <c r="DX19" s="498"/>
      <c r="DY19" s="498"/>
      <c r="DZ19" s="498"/>
      <c r="EA19" s="498"/>
      <c r="EB19" s="498"/>
      <c r="EC19" s="498"/>
      <c r="ED19" s="498"/>
      <c r="EE19" s="498"/>
      <c r="EF19" s="498"/>
      <c r="EG19" s="498"/>
      <c r="EH19" s="498"/>
      <c r="EI19" s="498"/>
      <c r="EJ19" s="498"/>
      <c r="EK19" s="498"/>
      <c r="EL19" s="498"/>
      <c r="EM19" s="498"/>
      <c r="EN19" s="498"/>
      <c r="EO19" s="498"/>
      <c r="EP19" s="497" t="s">
        <v>306</v>
      </c>
      <c r="EQ19" s="497"/>
      <c r="ER19" s="497"/>
      <c r="ES19" s="497"/>
      <c r="ET19" s="497"/>
      <c r="EU19" s="497"/>
      <c r="EV19" s="497" t="s">
        <v>306</v>
      </c>
      <c r="EW19" s="497"/>
      <c r="EX19" s="497"/>
      <c r="EY19" s="497"/>
      <c r="EZ19" s="497"/>
      <c r="FA19" s="497" t="s">
        <v>306</v>
      </c>
      <c r="FB19" s="497"/>
      <c r="FC19" s="497"/>
      <c r="FD19" s="497"/>
      <c r="FE19" s="497"/>
      <c r="FF19" s="499">
        <v>0</v>
      </c>
      <c r="FG19" s="499"/>
      <c r="FH19" s="499"/>
      <c r="FI19" s="499"/>
      <c r="FJ19" s="499"/>
      <c r="FK19" s="499"/>
    </row>
    <row r="21" spans="1:167" s="74" customFormat="1" ht="15.75" x14ac:dyDescent="0.25">
      <c r="AI21" s="340" t="str">
        <f>'1.1'!L28</f>
        <v>Генеральный директор</v>
      </c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0"/>
      <c r="AV21" s="340"/>
      <c r="AW21" s="340"/>
      <c r="AX21" s="340"/>
      <c r="AY21" s="340"/>
      <c r="AZ21" s="340"/>
      <c r="BA21" s="340"/>
      <c r="BB21" s="340"/>
      <c r="BC21" s="340"/>
      <c r="BD21" s="340"/>
      <c r="BE21" s="340"/>
      <c r="BF21" s="340"/>
      <c r="BG21" s="340"/>
      <c r="BH21" s="340"/>
      <c r="BI21" s="340"/>
      <c r="BJ21" s="340"/>
      <c r="BK21" s="340"/>
      <c r="BL21" s="340"/>
      <c r="BM21" s="340"/>
      <c r="BN21" s="340"/>
      <c r="BO21" s="340"/>
      <c r="BP21" s="340"/>
      <c r="BQ21" s="340"/>
      <c r="BR21" s="340"/>
      <c r="BS21" s="340"/>
      <c r="BT21" s="340" t="str">
        <f>'4.2'!$AL$24</f>
        <v>Воронин В.Ю.</v>
      </c>
      <c r="BU21" s="340"/>
      <c r="BV21" s="340"/>
      <c r="BW21" s="340"/>
      <c r="BX21" s="340"/>
      <c r="BY21" s="340"/>
      <c r="BZ21" s="340"/>
      <c r="CA21" s="340"/>
      <c r="CB21" s="340"/>
      <c r="CC21" s="340"/>
      <c r="CD21" s="340"/>
      <c r="CE21" s="340"/>
      <c r="CF21" s="340"/>
      <c r="CG21" s="340"/>
      <c r="CH21" s="340"/>
      <c r="CI21" s="340"/>
      <c r="CJ21" s="340"/>
      <c r="CK21" s="340"/>
      <c r="CL21" s="340"/>
      <c r="CM21" s="340"/>
      <c r="CN21" s="340"/>
      <c r="CO21" s="340"/>
      <c r="CP21" s="340"/>
      <c r="CQ21" s="340"/>
      <c r="CR21" s="340"/>
      <c r="CS21" s="340"/>
      <c r="CT21" s="340"/>
      <c r="CU21" s="340"/>
      <c r="CV21" s="340"/>
      <c r="CW21" s="340"/>
      <c r="CX21" s="340"/>
      <c r="CY21" s="340"/>
      <c r="CZ21" s="340"/>
      <c r="DA21" s="340"/>
      <c r="DB21" s="340"/>
      <c r="DC21" s="340"/>
      <c r="DD21" s="340"/>
      <c r="DE21" s="340"/>
      <c r="DF21" s="340"/>
      <c r="DG21" s="340"/>
      <c r="DH21" s="340"/>
      <c r="DI21" s="340"/>
      <c r="DJ21" s="340"/>
      <c r="DK21" s="340"/>
      <c r="DL21" s="340"/>
      <c r="DM21" s="340"/>
      <c r="DN21" s="340"/>
      <c r="DO21" s="340"/>
      <c r="DP21" s="340"/>
      <c r="DQ21" s="340"/>
      <c r="DR21" s="340"/>
      <c r="DS21" s="340"/>
      <c r="DT21" s="340"/>
      <c r="DU21" s="340"/>
      <c r="DV21" s="340"/>
      <c r="DW21" s="340"/>
      <c r="DX21" s="340"/>
      <c r="DY21" s="340"/>
      <c r="DZ21" s="340"/>
      <c r="EA21" s="340"/>
      <c r="EB21" s="340"/>
      <c r="EC21" s="340"/>
      <c r="ED21" s="340"/>
      <c r="EE21" s="340"/>
      <c r="EF21" s="340"/>
    </row>
    <row r="22" spans="1:167" s="77" customFormat="1" ht="13.5" customHeight="1" x14ac:dyDescent="0.2">
      <c r="AI22" s="281" t="s">
        <v>176</v>
      </c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1"/>
      <c r="BT22" s="281" t="s">
        <v>177</v>
      </c>
      <c r="BU22" s="281"/>
      <c r="BV22" s="281"/>
      <c r="BW22" s="281"/>
      <c r="BX22" s="281"/>
      <c r="BY22" s="281"/>
      <c r="BZ22" s="281"/>
      <c r="CA22" s="281"/>
      <c r="CB22" s="281"/>
      <c r="CC22" s="281"/>
      <c r="CD22" s="281"/>
      <c r="CE22" s="281"/>
      <c r="CF22" s="281"/>
      <c r="CG22" s="281"/>
      <c r="CH22" s="281"/>
      <c r="CI22" s="281"/>
      <c r="CJ22" s="281"/>
      <c r="CK22" s="281"/>
      <c r="CL22" s="281"/>
      <c r="CM22" s="281"/>
      <c r="CN22" s="281"/>
      <c r="CO22" s="281"/>
      <c r="CP22" s="281"/>
      <c r="CQ22" s="281"/>
      <c r="CR22" s="281"/>
      <c r="CS22" s="281"/>
      <c r="CT22" s="281"/>
      <c r="CU22" s="281"/>
      <c r="CV22" s="281"/>
      <c r="CW22" s="281"/>
      <c r="CX22" s="281"/>
      <c r="CY22" s="281"/>
      <c r="CZ22" s="281"/>
      <c r="DA22" s="281"/>
      <c r="DB22" s="281"/>
      <c r="DC22" s="281"/>
      <c r="DD22" s="281"/>
      <c r="DE22" s="281" t="s">
        <v>178</v>
      </c>
      <c r="DF22" s="281"/>
      <c r="DG22" s="281"/>
      <c r="DH22" s="281"/>
      <c r="DI22" s="281"/>
      <c r="DJ22" s="281"/>
      <c r="DK22" s="281"/>
      <c r="DL22" s="281"/>
      <c r="DM22" s="281"/>
      <c r="DN22" s="281"/>
      <c r="DO22" s="281"/>
      <c r="DP22" s="281"/>
      <c r="DQ22" s="281"/>
      <c r="DR22" s="281"/>
      <c r="DS22" s="281"/>
      <c r="DT22" s="281"/>
      <c r="DU22" s="281"/>
      <c r="DV22" s="281"/>
      <c r="DW22" s="281"/>
      <c r="DX22" s="281"/>
      <c r="DY22" s="281"/>
      <c r="DZ22" s="281"/>
      <c r="EA22" s="281"/>
      <c r="EB22" s="281"/>
      <c r="EC22" s="281"/>
      <c r="ED22" s="281"/>
      <c r="EE22" s="281"/>
      <c r="EF22" s="281"/>
    </row>
    <row r="24" spans="1:167" x14ac:dyDescent="0.2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167" s="80" customFormat="1" ht="28.5" customHeight="1" x14ac:dyDescent="0.2">
      <c r="A25" s="496" t="s">
        <v>185</v>
      </c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496"/>
      <c r="Y25" s="496"/>
      <c r="Z25" s="496"/>
      <c r="AA25" s="496"/>
      <c r="AB25" s="496"/>
      <c r="AC25" s="496"/>
      <c r="AD25" s="496"/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  <c r="AP25" s="496"/>
      <c r="AQ25" s="496"/>
      <c r="AR25" s="496"/>
      <c r="AS25" s="496"/>
      <c r="AT25" s="496"/>
      <c r="AU25" s="496"/>
      <c r="AV25" s="496"/>
      <c r="AW25" s="496"/>
      <c r="AX25" s="496"/>
      <c r="AY25" s="496"/>
      <c r="AZ25" s="496"/>
      <c r="BA25" s="496"/>
      <c r="BB25" s="496"/>
      <c r="BC25" s="496"/>
      <c r="BD25" s="496"/>
      <c r="BE25" s="496"/>
      <c r="BF25" s="496"/>
      <c r="BG25" s="496"/>
      <c r="BH25" s="496"/>
      <c r="BI25" s="496"/>
      <c r="BJ25" s="496"/>
      <c r="BK25" s="496"/>
      <c r="BL25" s="496"/>
      <c r="BM25" s="496"/>
      <c r="BN25" s="496"/>
      <c r="BO25" s="496"/>
      <c r="BP25" s="496"/>
      <c r="BQ25" s="496"/>
      <c r="BR25" s="496"/>
      <c r="BS25" s="496"/>
      <c r="BT25" s="496"/>
      <c r="BU25" s="496"/>
      <c r="BV25" s="496"/>
      <c r="BW25" s="496"/>
      <c r="BX25" s="496"/>
      <c r="BY25" s="496"/>
      <c r="BZ25" s="496"/>
      <c r="CA25" s="496"/>
      <c r="CB25" s="496"/>
      <c r="CC25" s="496"/>
      <c r="CD25" s="496"/>
      <c r="CE25" s="496"/>
      <c r="CF25" s="496"/>
      <c r="CG25" s="496"/>
      <c r="CH25" s="496"/>
      <c r="CI25" s="496"/>
      <c r="CJ25" s="496"/>
      <c r="CK25" s="496"/>
      <c r="CL25" s="496"/>
      <c r="CM25" s="496"/>
      <c r="CN25" s="496"/>
      <c r="CO25" s="496"/>
      <c r="CP25" s="496"/>
      <c r="CQ25" s="496"/>
      <c r="CR25" s="496"/>
      <c r="CS25" s="496"/>
      <c r="CT25" s="496"/>
      <c r="CU25" s="496"/>
      <c r="CV25" s="496"/>
      <c r="CW25" s="496"/>
      <c r="CX25" s="496"/>
      <c r="CY25" s="496"/>
      <c r="CZ25" s="496"/>
      <c r="DA25" s="496"/>
      <c r="DB25" s="496"/>
      <c r="DC25" s="496"/>
      <c r="DD25" s="496"/>
      <c r="DE25" s="496"/>
      <c r="DF25" s="496"/>
      <c r="DG25" s="496"/>
      <c r="DH25" s="496"/>
      <c r="DI25" s="496"/>
      <c r="DJ25" s="496"/>
      <c r="DK25" s="496"/>
      <c r="DL25" s="496"/>
      <c r="DM25" s="496"/>
      <c r="DN25" s="496"/>
      <c r="DO25" s="496"/>
      <c r="DP25" s="496"/>
      <c r="DQ25" s="496"/>
      <c r="DR25" s="496"/>
      <c r="DS25" s="496"/>
      <c r="DT25" s="496"/>
      <c r="DU25" s="496"/>
      <c r="DV25" s="496"/>
      <c r="DW25" s="496"/>
      <c r="DX25" s="496"/>
      <c r="DY25" s="496"/>
      <c r="DZ25" s="496"/>
      <c r="EA25" s="496"/>
      <c r="EB25" s="496"/>
      <c r="EC25" s="496"/>
      <c r="ED25" s="496"/>
      <c r="EE25" s="496"/>
      <c r="EF25" s="496"/>
      <c r="EG25" s="496"/>
      <c r="EH25" s="496"/>
      <c r="EI25" s="496"/>
      <c r="EJ25" s="496"/>
      <c r="EK25" s="496"/>
      <c r="EL25" s="496"/>
      <c r="EM25" s="496"/>
      <c r="EN25" s="496"/>
      <c r="EO25" s="496"/>
      <c r="EP25" s="496"/>
      <c r="EQ25" s="496"/>
      <c r="ER25" s="496"/>
      <c r="ES25" s="496"/>
      <c r="ET25" s="496"/>
      <c r="EU25" s="496"/>
      <c r="EV25" s="496"/>
      <c r="EW25" s="496"/>
      <c r="EX25" s="496"/>
      <c r="EY25" s="496"/>
      <c r="EZ25" s="496"/>
      <c r="FA25" s="496"/>
      <c r="FB25" s="496"/>
      <c r="FC25" s="496"/>
      <c r="FD25" s="496"/>
      <c r="FE25" s="496"/>
      <c r="FF25" s="496"/>
      <c r="FG25" s="496"/>
      <c r="FH25" s="496"/>
      <c r="FI25" s="496"/>
      <c r="FJ25" s="496"/>
      <c r="FK25" s="496"/>
    </row>
    <row r="26" spans="1:167" ht="3" customHeight="1" x14ac:dyDescent="0.2"/>
    <row r="30" spans="1:167" x14ac:dyDescent="0.2">
      <c r="AX30" s="551"/>
      <c r="AY30" s="551"/>
      <c r="AZ30" s="551"/>
      <c r="BA30" s="551"/>
      <c r="BB30" s="551"/>
      <c r="BC30" s="551"/>
      <c r="BD30" s="551"/>
    </row>
  </sheetData>
  <mergeCells count="207">
    <mergeCell ref="CR15:CW15"/>
    <mergeCell ref="CX15:DC15"/>
    <mergeCell ref="DD15:DI15"/>
    <mergeCell ref="DJ15:DO15"/>
    <mergeCell ref="DP15:DU15"/>
    <mergeCell ref="CF15:CK15"/>
    <mergeCell ref="CL15:CQ15"/>
    <mergeCell ref="AX30:BD30"/>
    <mergeCell ref="CR19:CW19"/>
    <mergeCell ref="CX19:DC19"/>
    <mergeCell ref="DD19:DI19"/>
    <mergeCell ref="DJ19:DO19"/>
    <mergeCell ref="DP19:DU19"/>
    <mergeCell ref="CF19:CK19"/>
    <mergeCell ref="CL19:CQ19"/>
    <mergeCell ref="CL18:CQ18"/>
    <mergeCell ref="CR18:CW18"/>
    <mergeCell ref="CX18:DC18"/>
    <mergeCell ref="DD18:DI18"/>
    <mergeCell ref="DJ18:DO18"/>
    <mergeCell ref="DP18:DU18"/>
    <mergeCell ref="CF18:CK18"/>
    <mergeCell ref="AY17:BD17"/>
    <mergeCell ref="BE17:BK17"/>
    <mergeCell ref="EV17:EZ17"/>
    <mergeCell ref="FA17:FE17"/>
    <mergeCell ref="FF17:FK17"/>
    <mergeCell ref="EP17:EU17"/>
    <mergeCell ref="DP17:DU17"/>
    <mergeCell ref="DV17:EA17"/>
    <mergeCell ref="B18:AR18"/>
    <mergeCell ref="AS18:AX18"/>
    <mergeCell ref="AY18:BD18"/>
    <mergeCell ref="BE18:BK18"/>
    <mergeCell ref="BL18:BR18"/>
    <mergeCell ref="BS18:BY18"/>
    <mergeCell ref="BZ18:CE18"/>
    <mergeCell ref="EJ17:EO17"/>
    <mergeCell ref="CF17:CK17"/>
    <mergeCell ref="CL17:CQ17"/>
    <mergeCell ref="CR17:CW17"/>
    <mergeCell ref="CX17:DC17"/>
    <mergeCell ref="DD17:DI17"/>
    <mergeCell ref="DJ17:DO17"/>
    <mergeCell ref="BZ17:CE17"/>
    <mergeCell ref="EB17:EI17"/>
    <mergeCell ref="B17:AR17"/>
    <mergeCell ref="AS17:AX17"/>
    <mergeCell ref="FA16:FE16"/>
    <mergeCell ref="FF16:FK16"/>
    <mergeCell ref="EJ16:EO16"/>
    <mergeCell ref="EP16:EU16"/>
    <mergeCell ref="EV16:EZ16"/>
    <mergeCell ref="FA15:FE15"/>
    <mergeCell ref="BL17:BR17"/>
    <mergeCell ref="BS17:BY17"/>
    <mergeCell ref="EP14:EU14"/>
    <mergeCell ref="EV14:EZ14"/>
    <mergeCell ref="EJ14:EO14"/>
    <mergeCell ref="CF16:CK16"/>
    <mergeCell ref="CL16:CQ16"/>
    <mergeCell ref="CR16:CW16"/>
    <mergeCell ref="CX16:DC16"/>
    <mergeCell ref="DD16:DI16"/>
    <mergeCell ref="DJ16:DO16"/>
    <mergeCell ref="DP16:DU16"/>
    <mergeCell ref="DV16:EA16"/>
    <mergeCell ref="EB16:EI16"/>
    <mergeCell ref="DP14:DU14"/>
    <mergeCell ref="DV14:EA14"/>
    <mergeCell ref="DJ14:DO14"/>
    <mergeCell ref="EB14:EI14"/>
    <mergeCell ref="BS16:BY16"/>
    <mergeCell ref="BZ16:CE16"/>
    <mergeCell ref="B16:AR16"/>
    <mergeCell ref="AS16:AX16"/>
    <mergeCell ref="AY16:BD16"/>
    <mergeCell ref="BE16:BK16"/>
    <mergeCell ref="A14:F14"/>
    <mergeCell ref="S14:Z14"/>
    <mergeCell ref="AG14:AL14"/>
    <mergeCell ref="AS15:AX15"/>
    <mergeCell ref="AY15:BD15"/>
    <mergeCell ref="B15:AR15"/>
    <mergeCell ref="BE15:BK15"/>
    <mergeCell ref="BL15:BR15"/>
    <mergeCell ref="BS15:BY15"/>
    <mergeCell ref="BZ15:CE15"/>
    <mergeCell ref="EB15:EI15"/>
    <mergeCell ref="EJ15:EO15"/>
    <mergeCell ref="DP13:DU13"/>
    <mergeCell ref="DV13:EA13"/>
    <mergeCell ref="DJ13:DO13"/>
    <mergeCell ref="EB13:EI13"/>
    <mergeCell ref="EP15:EU15"/>
    <mergeCell ref="EV15:EZ15"/>
    <mergeCell ref="DV15:EA15"/>
    <mergeCell ref="AG13:AL13"/>
    <mergeCell ref="AS13:AX13"/>
    <mergeCell ref="FA14:FE14"/>
    <mergeCell ref="FF14:FK14"/>
    <mergeCell ref="G14:L14"/>
    <mergeCell ref="M14:R14"/>
    <mergeCell ref="AA14:AF14"/>
    <mergeCell ref="BZ14:CE14"/>
    <mergeCell ref="AS14:AX14"/>
    <mergeCell ref="AY14:BD14"/>
    <mergeCell ref="CR13:CW13"/>
    <mergeCell ref="BL14:BR14"/>
    <mergeCell ref="AM14:AR14"/>
    <mergeCell ref="EV13:EZ13"/>
    <mergeCell ref="FA13:FE13"/>
    <mergeCell ref="FF13:FK13"/>
    <mergeCell ref="CF14:CK14"/>
    <mergeCell ref="CR14:CW14"/>
    <mergeCell ref="CX14:DC14"/>
    <mergeCell ref="FA19:FE19"/>
    <mergeCell ref="A13:F13"/>
    <mergeCell ref="AS10:AX12"/>
    <mergeCell ref="AM10:AR12"/>
    <mergeCell ref="CF12:CK12"/>
    <mergeCell ref="CX13:DC13"/>
    <mergeCell ref="CX12:DC12"/>
    <mergeCell ref="BS13:BY13"/>
    <mergeCell ref="BS14:BY14"/>
    <mergeCell ref="AY13:BD13"/>
    <mergeCell ref="CF13:CK13"/>
    <mergeCell ref="BZ10:EA10"/>
    <mergeCell ref="CL12:CQ12"/>
    <mergeCell ref="CL13:CQ13"/>
    <mergeCell ref="CL14:CQ14"/>
    <mergeCell ref="DD14:DI14"/>
    <mergeCell ref="DJ12:DO12"/>
    <mergeCell ref="CR12:CW12"/>
    <mergeCell ref="DP12:DU12"/>
    <mergeCell ref="AM13:AR13"/>
    <mergeCell ref="G13:L13"/>
    <mergeCell ref="M13:R13"/>
    <mergeCell ref="S13:Z13"/>
    <mergeCell ref="AA13:AF13"/>
    <mergeCell ref="FF19:FK19"/>
    <mergeCell ref="DV19:EA19"/>
    <mergeCell ref="EB19:EI19"/>
    <mergeCell ref="EJ19:EO19"/>
    <mergeCell ref="BE9:EI9"/>
    <mergeCell ref="EJ13:EO13"/>
    <mergeCell ref="EB10:EI12"/>
    <mergeCell ref="DV11:EA12"/>
    <mergeCell ref="BZ11:CE12"/>
    <mergeCell ref="BS10:BY12"/>
    <mergeCell ref="CX11:DU11"/>
    <mergeCell ref="BZ13:CE13"/>
    <mergeCell ref="BL13:BR13"/>
    <mergeCell ref="CF11:CW11"/>
    <mergeCell ref="BL10:BR12"/>
    <mergeCell ref="BE13:BK13"/>
    <mergeCell ref="BE14:BK14"/>
    <mergeCell ref="BE10:BK12"/>
    <mergeCell ref="EP13:EU13"/>
    <mergeCell ref="FF15:FK15"/>
    <mergeCell ref="BL16:BR16"/>
    <mergeCell ref="DD12:DI12"/>
    <mergeCell ref="DD13:DI13"/>
    <mergeCell ref="EV19:EZ19"/>
    <mergeCell ref="CW4:DG4"/>
    <mergeCell ref="EJ9:EO12"/>
    <mergeCell ref="A3:FK3"/>
    <mergeCell ref="CO4:CV4"/>
    <mergeCell ref="EP9:FE10"/>
    <mergeCell ref="FF9:FK12"/>
    <mergeCell ref="FA11:FE12"/>
    <mergeCell ref="EV11:EZ12"/>
    <mergeCell ref="EP11:EU12"/>
    <mergeCell ref="AY10:BD12"/>
    <mergeCell ref="A9:BD9"/>
    <mergeCell ref="AG10:AL12"/>
    <mergeCell ref="AA10:AF12"/>
    <mergeCell ref="S10:Z12"/>
    <mergeCell ref="M10:R12"/>
    <mergeCell ref="G10:L12"/>
    <mergeCell ref="A10:F12"/>
    <mergeCell ref="BV4:CN4"/>
    <mergeCell ref="R4:BU4"/>
    <mergeCell ref="A25:FK25"/>
    <mergeCell ref="AP6:DV6"/>
    <mergeCell ref="AP7:DV7"/>
    <mergeCell ref="AI21:BS21"/>
    <mergeCell ref="BT21:DD21"/>
    <mergeCell ref="DE21:EF21"/>
    <mergeCell ref="AI22:BS22"/>
    <mergeCell ref="BT22:DD22"/>
    <mergeCell ref="DE22:EF22"/>
    <mergeCell ref="EP19:EU19"/>
    <mergeCell ref="DV18:EA18"/>
    <mergeCell ref="EB18:EI18"/>
    <mergeCell ref="EJ18:EO18"/>
    <mergeCell ref="EP18:EU18"/>
    <mergeCell ref="EV18:EZ18"/>
    <mergeCell ref="FA18:FE18"/>
    <mergeCell ref="FF18:FK18"/>
    <mergeCell ref="B19:AR19"/>
    <mergeCell ref="AS19:AX19"/>
    <mergeCell ref="AY19:BD19"/>
    <mergeCell ref="BE19:BK19"/>
    <mergeCell ref="BL19:BR19"/>
    <mergeCell ref="BS19:BY19"/>
    <mergeCell ref="BZ19:CE19"/>
  </mergeCells>
  <printOptions horizontalCentered="1"/>
  <pageMargins left="0.39370078740157483" right="0.31496062992125984" top="0.59055118110236227" bottom="0.39370078740157483" header="0.19685039370078741" footer="0.19685039370078741"/>
  <pageSetup paperSize="9" scale="7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="90" zoomScaleNormal="90" workbookViewId="0">
      <selection activeCell="Q12" sqref="Q12"/>
    </sheetView>
  </sheetViews>
  <sheetFormatPr defaultRowHeight="12.75" x14ac:dyDescent="0.2"/>
  <cols>
    <col min="1" max="1" width="3.25" customWidth="1"/>
    <col min="3" max="4" width="10" customWidth="1"/>
    <col min="5" max="5" width="12" customWidth="1"/>
    <col min="6" max="6" width="10.375" customWidth="1"/>
    <col min="7" max="8" width="10.25" customWidth="1"/>
    <col min="10" max="10" width="15.5" bestFit="1" customWidth="1"/>
    <col min="12" max="12" width="8.875" bestFit="1" customWidth="1"/>
    <col min="17" max="17" width="13.75" customWidth="1"/>
  </cols>
  <sheetData>
    <row r="1" spans="1:17" ht="15.75" x14ac:dyDescent="0.25">
      <c r="A1" s="186" t="s">
        <v>447</v>
      </c>
      <c r="J1" s="213" t="str">
        <f>'8.1'!BV4</f>
        <v>январь-декабрь</v>
      </c>
      <c r="K1" s="212" t="s">
        <v>448</v>
      </c>
      <c r="L1" s="214" t="str">
        <f>'8.1'!CW4</f>
        <v>2018</v>
      </c>
      <c r="M1" s="212" t="s">
        <v>348</v>
      </c>
    </row>
    <row r="2" spans="1:17" ht="15.75" x14ac:dyDescent="0.25">
      <c r="A2" s="186"/>
    </row>
    <row r="3" spans="1:17" ht="15.75" x14ac:dyDescent="0.25">
      <c r="A3" s="186"/>
    </row>
    <row r="4" spans="1:17" ht="18.75" x14ac:dyDescent="0.3">
      <c r="A4" s="554" t="str">
        <f>'8.1'!AP6</f>
        <v xml:space="preserve">ООО "Энергоресурс" 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</row>
    <row r="5" spans="1:17" ht="15.75" x14ac:dyDescent="0.25">
      <c r="A5" s="555" t="s">
        <v>235</v>
      </c>
      <c r="B5" s="555"/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</row>
    <row r="6" spans="1:17" ht="15.75" x14ac:dyDescent="0.25">
      <c r="A6" s="211"/>
    </row>
    <row r="7" spans="1:17" ht="13.5" thickBot="1" x14ac:dyDescent="0.25"/>
    <row r="8" spans="1:17" ht="107.25" customHeight="1" thickBot="1" x14ac:dyDescent="0.25">
      <c r="A8" s="559" t="s">
        <v>424</v>
      </c>
      <c r="B8" s="562" t="s">
        <v>425</v>
      </c>
      <c r="C8" s="562" t="s">
        <v>426</v>
      </c>
      <c r="D8" s="562" t="s">
        <v>427</v>
      </c>
      <c r="E8" s="552" t="s">
        <v>428</v>
      </c>
      <c r="F8" s="553"/>
      <c r="G8" s="552" t="s">
        <v>429</v>
      </c>
      <c r="H8" s="553"/>
      <c r="I8" s="552" t="s">
        <v>430</v>
      </c>
      <c r="J8" s="556"/>
      <c r="K8" s="556"/>
      <c r="L8" s="556"/>
      <c r="M8" s="556"/>
      <c r="N8" s="556"/>
      <c r="O8" s="556"/>
      <c r="P8" s="556"/>
      <c r="Q8" s="553"/>
    </row>
    <row r="9" spans="1:17" ht="13.5" thickBot="1" x14ac:dyDescent="0.25">
      <c r="A9" s="560"/>
      <c r="B9" s="563"/>
      <c r="C9" s="563"/>
      <c r="D9" s="563"/>
      <c r="E9" s="562" t="s">
        <v>431</v>
      </c>
      <c r="F9" s="562" t="s">
        <v>432</v>
      </c>
      <c r="G9" s="562" t="s">
        <v>433</v>
      </c>
      <c r="H9" s="562" t="s">
        <v>434</v>
      </c>
      <c r="I9" s="562" t="s">
        <v>435</v>
      </c>
      <c r="J9" s="552" t="s">
        <v>436</v>
      </c>
      <c r="K9" s="556"/>
      <c r="L9" s="553"/>
      <c r="M9" s="552" t="s">
        <v>437</v>
      </c>
      <c r="N9" s="556"/>
      <c r="O9" s="556"/>
      <c r="P9" s="553"/>
      <c r="Q9" s="557" t="s">
        <v>438</v>
      </c>
    </row>
    <row r="10" spans="1:17" ht="48" thickBot="1" x14ac:dyDescent="0.25">
      <c r="A10" s="561"/>
      <c r="B10" s="564"/>
      <c r="C10" s="564"/>
      <c r="D10" s="564"/>
      <c r="E10" s="564"/>
      <c r="F10" s="564"/>
      <c r="G10" s="564"/>
      <c r="H10" s="564"/>
      <c r="I10" s="564"/>
      <c r="J10" s="205" t="s">
        <v>439</v>
      </c>
      <c r="K10" s="206" t="s">
        <v>440</v>
      </c>
      <c r="L10" s="206" t="s">
        <v>441</v>
      </c>
      <c r="M10" s="207" t="s">
        <v>442</v>
      </c>
      <c r="N10" s="207" t="s">
        <v>443</v>
      </c>
      <c r="O10" s="205" t="s">
        <v>444</v>
      </c>
      <c r="P10" s="205" t="s">
        <v>445</v>
      </c>
      <c r="Q10" s="558"/>
    </row>
    <row r="11" spans="1:17" ht="16.5" thickBot="1" x14ac:dyDescent="0.25">
      <c r="A11" s="202">
        <v>1</v>
      </c>
      <c r="B11" s="207">
        <v>2</v>
      </c>
      <c r="C11" s="205">
        <v>3</v>
      </c>
      <c r="D11" s="205">
        <v>4</v>
      </c>
      <c r="E11" s="205">
        <v>5</v>
      </c>
      <c r="F11" s="205">
        <v>6</v>
      </c>
      <c r="G11" s="205">
        <v>7</v>
      </c>
      <c r="H11" s="205">
        <v>8</v>
      </c>
      <c r="I11" s="205">
        <v>9</v>
      </c>
      <c r="J11" s="205">
        <v>10</v>
      </c>
      <c r="K11" s="205">
        <v>11</v>
      </c>
      <c r="L11" s="205">
        <v>12</v>
      </c>
      <c r="M11" s="207">
        <v>13</v>
      </c>
      <c r="N11" s="207">
        <v>14</v>
      </c>
      <c r="O11" s="205">
        <v>15</v>
      </c>
      <c r="P11" s="205">
        <v>16</v>
      </c>
      <c r="Q11" s="207">
        <v>17</v>
      </c>
    </row>
    <row r="12" spans="1:17" ht="51" customHeight="1" thickBot="1" x14ac:dyDescent="0.25">
      <c r="A12" s="208">
        <v>1</v>
      </c>
      <c r="B12" s="209" t="str">
        <f>'8.1'!G14</f>
        <v xml:space="preserve">ООО "Энергоресурс" </v>
      </c>
      <c r="C12" s="215" t="s">
        <v>449</v>
      </c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10"/>
      <c r="P12" s="210"/>
      <c r="Q12" s="209"/>
    </row>
    <row r="13" spans="1:17" ht="16.5" hidden="1" thickBot="1" x14ac:dyDescent="0.25">
      <c r="A13" s="208" t="s">
        <v>446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</row>
  </sheetData>
  <mergeCells count="17">
    <mergeCell ref="J9:L9"/>
    <mergeCell ref="M9:P9"/>
    <mergeCell ref="Q9:Q10"/>
    <mergeCell ref="A8:A10"/>
    <mergeCell ref="B8:B10"/>
    <mergeCell ref="C8:C10"/>
    <mergeCell ref="D8:D10"/>
    <mergeCell ref="E9:E10"/>
    <mergeCell ref="F9:F10"/>
    <mergeCell ref="G9:G10"/>
    <mergeCell ref="H9:H10"/>
    <mergeCell ref="I9:I10"/>
    <mergeCell ref="E8:F8"/>
    <mergeCell ref="G8:H8"/>
    <mergeCell ref="A4:M4"/>
    <mergeCell ref="A5:M5"/>
    <mergeCell ref="I8:Q8"/>
  </mergeCells>
  <printOptions horizontalCentered="1"/>
  <pageMargins left="0" right="0" top="0.74803149606299213" bottom="0.74803149606299213" header="0.31496062992125984" footer="0.31496062992125984"/>
  <pageSetup paperSize="9" scale="7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32"/>
  <sheetViews>
    <sheetView workbookViewId="0">
      <selection activeCell="D33" sqref="D33"/>
    </sheetView>
  </sheetViews>
  <sheetFormatPr defaultRowHeight="12.75" x14ac:dyDescent="0.2"/>
  <cols>
    <col min="1" max="1" width="12" customWidth="1"/>
    <col min="2" max="2" width="42" customWidth="1"/>
    <col min="3" max="3" width="8.125" bestFit="1" customWidth="1"/>
    <col min="4" max="4" width="48.25" customWidth="1"/>
  </cols>
  <sheetData>
    <row r="1" spans="1:4" ht="68.25" customHeight="1" x14ac:dyDescent="0.25">
      <c r="A1" s="330" t="s">
        <v>399</v>
      </c>
      <c r="B1" s="330"/>
      <c r="C1" s="330"/>
      <c r="D1" s="330"/>
    </row>
    <row r="2" spans="1:4" ht="15.75" x14ac:dyDescent="0.25">
      <c r="A2" s="186"/>
    </row>
    <row r="3" spans="1:4" ht="15.75" x14ac:dyDescent="0.25">
      <c r="A3" s="565" t="str">
        <f>'8.1'!AP6</f>
        <v xml:space="preserve">ООО "Энергоресурс" </v>
      </c>
      <c r="B3" s="565"/>
      <c r="C3" s="565"/>
      <c r="D3" s="565"/>
    </row>
    <row r="4" spans="1:4" ht="15.75" x14ac:dyDescent="0.25">
      <c r="A4" s="565" t="s">
        <v>235</v>
      </c>
      <c r="B4" s="565"/>
      <c r="C4" s="565"/>
      <c r="D4" s="565"/>
    </row>
    <row r="5" spans="1:4" ht="16.5" thickBot="1" x14ac:dyDescent="0.3">
      <c r="A5" s="182"/>
    </row>
    <row r="6" spans="1:4" ht="15.75" x14ac:dyDescent="0.2">
      <c r="A6" s="184" t="s">
        <v>400</v>
      </c>
      <c r="B6" s="559" t="s">
        <v>186</v>
      </c>
      <c r="C6" s="242" t="s">
        <v>476</v>
      </c>
      <c r="D6" s="559" t="s">
        <v>187</v>
      </c>
    </row>
    <row r="7" spans="1:4" ht="16.5" thickBot="1" x14ac:dyDescent="0.25">
      <c r="A7" s="185" t="s">
        <v>401</v>
      </c>
      <c r="B7" s="561"/>
      <c r="C7" s="202"/>
      <c r="D7" s="561"/>
    </row>
    <row r="8" spans="1:4" ht="63.75" thickBot="1" x14ac:dyDescent="0.25">
      <c r="A8" s="184">
        <v>1</v>
      </c>
      <c r="B8" s="184" t="s">
        <v>402</v>
      </c>
      <c r="C8" s="184">
        <f>'1.2'!CV7</f>
        <v>98</v>
      </c>
      <c r="D8" s="193" t="s">
        <v>403</v>
      </c>
    </row>
    <row r="9" spans="1:4" ht="32.25" thickBot="1" x14ac:dyDescent="0.25">
      <c r="A9" s="194" t="s">
        <v>415</v>
      </c>
      <c r="B9" s="184" t="s">
        <v>404</v>
      </c>
      <c r="C9" s="204">
        <v>8</v>
      </c>
      <c r="D9" s="193" t="s">
        <v>403</v>
      </c>
    </row>
    <row r="10" spans="1:4" ht="32.25" thickBot="1" x14ac:dyDescent="0.25">
      <c r="A10" s="194" t="s">
        <v>416</v>
      </c>
      <c r="B10" s="184" t="s">
        <v>405</v>
      </c>
      <c r="C10" s="204"/>
      <c r="D10" s="193" t="s">
        <v>403</v>
      </c>
    </row>
    <row r="11" spans="1:4" ht="32.25" thickBot="1" x14ac:dyDescent="0.25">
      <c r="A11" s="194" t="s">
        <v>417</v>
      </c>
      <c r="B11" s="184" t="s">
        <v>406</v>
      </c>
      <c r="C11" s="204">
        <v>75</v>
      </c>
      <c r="D11" s="193" t="s">
        <v>403</v>
      </c>
    </row>
    <row r="12" spans="1:4" ht="32.25" thickBot="1" x14ac:dyDescent="0.25">
      <c r="A12" s="194" t="s">
        <v>418</v>
      </c>
      <c r="B12" s="184" t="s">
        <v>407</v>
      </c>
      <c r="C12" s="204">
        <f>C8-C9-C11</f>
        <v>15</v>
      </c>
      <c r="D12" s="193" t="s">
        <v>403</v>
      </c>
    </row>
    <row r="13" spans="1:4" ht="47.25" x14ac:dyDescent="0.2">
      <c r="A13" s="559">
        <v>2</v>
      </c>
      <c r="B13" s="184" t="s">
        <v>420</v>
      </c>
      <c r="C13" s="184"/>
      <c r="D13" s="193" t="s">
        <v>408</v>
      </c>
    </row>
    <row r="14" spans="1:4" ht="15.75" x14ac:dyDescent="0.2">
      <c r="A14" s="560"/>
      <c r="B14" s="185" t="s">
        <v>419</v>
      </c>
      <c r="C14" s="203">
        <f>'1.3'!BF10</f>
        <v>0</v>
      </c>
      <c r="D14" s="197"/>
    </row>
    <row r="15" spans="1:4" ht="15.75" x14ac:dyDescent="0.2">
      <c r="A15" s="560"/>
      <c r="B15" s="195"/>
      <c r="C15" s="195"/>
      <c r="D15" s="198" t="s">
        <v>409</v>
      </c>
    </row>
    <row r="16" spans="1:4" ht="39" thickBot="1" x14ac:dyDescent="0.25">
      <c r="A16" s="561"/>
      <c r="B16" s="196"/>
      <c r="C16" s="196"/>
      <c r="D16" s="187" t="s">
        <v>410</v>
      </c>
    </row>
    <row r="17" spans="1:4" ht="31.5" x14ac:dyDescent="0.2">
      <c r="A17" s="559">
        <v>3</v>
      </c>
      <c r="B17" s="185" t="s">
        <v>421</v>
      </c>
      <c r="C17" s="185"/>
      <c r="D17" s="197" t="s">
        <v>411</v>
      </c>
    </row>
    <row r="18" spans="1:4" ht="15.75" x14ac:dyDescent="0.2">
      <c r="A18" s="560"/>
      <c r="B18" s="185" t="s">
        <v>422</v>
      </c>
      <c r="C18" s="185">
        <f>'1.3'!BF12</f>
        <v>0</v>
      </c>
      <c r="D18" s="197"/>
    </row>
    <row r="19" spans="1:4" ht="15.75" x14ac:dyDescent="0.2">
      <c r="A19" s="560"/>
      <c r="B19" s="195"/>
      <c r="C19" s="195"/>
      <c r="D19" s="198" t="s">
        <v>412</v>
      </c>
    </row>
    <row r="20" spans="1:4" ht="39" thickBot="1" x14ac:dyDescent="0.25">
      <c r="A20" s="561"/>
      <c r="B20" s="195"/>
      <c r="C20" s="195"/>
      <c r="D20" s="199" t="s">
        <v>410</v>
      </c>
    </row>
    <row r="21" spans="1:4" ht="47.25" x14ac:dyDescent="0.2">
      <c r="A21" s="559">
        <v>4</v>
      </c>
      <c r="B21" s="189" t="s">
        <v>413</v>
      </c>
      <c r="C21" s="184">
        <v>0</v>
      </c>
      <c r="D21" s="193" t="s">
        <v>408</v>
      </c>
    </row>
    <row r="22" spans="1:4" ht="15.75" x14ac:dyDescent="0.2">
      <c r="A22" s="560"/>
      <c r="B22" s="185"/>
      <c r="C22" s="185"/>
      <c r="D22" s="197"/>
    </row>
    <row r="23" spans="1:4" ht="15.75" x14ac:dyDescent="0.2">
      <c r="A23" s="560"/>
      <c r="B23" s="185" t="s">
        <v>419</v>
      </c>
      <c r="C23" s="185"/>
      <c r="D23" s="198" t="s">
        <v>409</v>
      </c>
    </row>
    <row r="24" spans="1:4" ht="26.25" thickBot="1" x14ac:dyDescent="0.25">
      <c r="A24" s="561"/>
      <c r="B24" s="195"/>
      <c r="C24" s="195"/>
      <c r="D24" s="199" t="s">
        <v>414</v>
      </c>
    </row>
    <row r="25" spans="1:4" ht="47.25" x14ac:dyDescent="0.2">
      <c r="A25" s="559">
        <v>5</v>
      </c>
      <c r="B25" s="189" t="s">
        <v>423</v>
      </c>
      <c r="C25" s="184">
        <v>0</v>
      </c>
      <c r="D25" s="193" t="s">
        <v>411</v>
      </c>
    </row>
    <row r="26" spans="1:4" ht="15.75" x14ac:dyDescent="0.2">
      <c r="A26" s="560"/>
      <c r="B26" s="185" t="s">
        <v>422</v>
      </c>
      <c r="C26" s="185"/>
      <c r="D26" s="197"/>
    </row>
    <row r="27" spans="1:4" ht="15.75" x14ac:dyDescent="0.2">
      <c r="A27" s="560"/>
      <c r="B27" s="195"/>
      <c r="C27" s="195"/>
      <c r="D27" s="198" t="s">
        <v>412</v>
      </c>
    </row>
    <row r="28" spans="1:4" ht="26.25" thickBot="1" x14ac:dyDescent="0.25">
      <c r="A28" s="561"/>
      <c r="B28" s="196"/>
      <c r="C28" s="196"/>
      <c r="D28" s="187" t="s">
        <v>414</v>
      </c>
    </row>
    <row r="29" spans="1:4" ht="15.75" x14ac:dyDescent="0.25">
      <c r="A29" s="182"/>
    </row>
    <row r="30" spans="1:4" ht="15.75" x14ac:dyDescent="0.25">
      <c r="A30" s="182"/>
    </row>
    <row r="31" spans="1:4" ht="15.75" x14ac:dyDescent="0.25">
      <c r="A31" s="200" t="str">
        <f>'8.1'!AI21</f>
        <v>Генеральный директор</v>
      </c>
      <c r="D31" t="str">
        <f>'8.1'!BT21</f>
        <v>Воронин В.Ю.</v>
      </c>
    </row>
    <row r="32" spans="1:4" x14ac:dyDescent="0.2">
      <c r="A32" s="201" t="s">
        <v>394</v>
      </c>
    </row>
  </sheetData>
  <mergeCells count="9">
    <mergeCell ref="A13:A16"/>
    <mergeCell ref="A17:A20"/>
    <mergeCell ref="A21:A24"/>
    <mergeCell ref="A25:A28"/>
    <mergeCell ref="A1:D1"/>
    <mergeCell ref="A3:D3"/>
    <mergeCell ref="A4:D4"/>
    <mergeCell ref="B6:B7"/>
    <mergeCell ref="D6:D7"/>
  </mergeCells>
  <hyperlinks>
    <hyperlink ref="D16" location="sub_81010" display="sub_81010"/>
    <hyperlink ref="D20" location="sub_81010" display="sub_81010"/>
    <hyperlink ref="D24" location="sub_81010" display="sub_81010"/>
    <hyperlink ref="D28" location="sub_81010" display="sub_81010"/>
  </hyperlinks>
  <pageMargins left="0.70866141732283472" right="0" top="0.74803149606299213" bottom="0.74803149606299213" header="0.31496062992125984" footer="0.31496062992125984"/>
  <pageSetup paperSize="9" scale="7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2"/>
  <sheetViews>
    <sheetView workbookViewId="0">
      <selection activeCell="H7" sqref="H7:J8"/>
    </sheetView>
  </sheetViews>
  <sheetFormatPr defaultRowHeight="12.75" x14ac:dyDescent="0.2"/>
  <sheetData>
    <row r="1" spans="2:46" ht="16.5" thickBot="1" x14ac:dyDescent="0.3">
      <c r="B1" s="566" t="s">
        <v>347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67"/>
      <c r="S1" s="566" t="s">
        <v>451</v>
      </c>
      <c r="T1" s="570"/>
      <c r="U1" s="570"/>
      <c r="V1" s="570"/>
      <c r="W1" s="570"/>
      <c r="X1" s="570"/>
      <c r="Y1" s="570"/>
      <c r="Z1" s="570"/>
      <c r="AA1" s="570"/>
      <c r="AB1" s="570"/>
      <c r="AC1" s="570" t="s">
        <v>452</v>
      </c>
      <c r="AD1" s="570"/>
      <c r="AE1" s="570"/>
      <c r="AF1" s="570"/>
      <c r="AG1" s="567"/>
      <c r="AH1" s="584" t="s">
        <v>345</v>
      </c>
      <c r="AI1" s="585"/>
      <c r="AJ1" s="584" t="s">
        <v>344</v>
      </c>
      <c r="AK1" s="585"/>
      <c r="AL1" s="584" t="s">
        <v>343</v>
      </c>
      <c r="AM1" s="585"/>
      <c r="AN1" s="217"/>
    </row>
    <row r="2" spans="2:46" ht="172.5" customHeight="1" x14ac:dyDescent="0.2">
      <c r="B2" s="184" t="s">
        <v>453</v>
      </c>
      <c r="C2" s="559" t="s">
        <v>341</v>
      </c>
      <c r="D2" s="584" t="s">
        <v>450</v>
      </c>
      <c r="E2" s="588"/>
      <c r="F2" s="585"/>
      <c r="G2" s="584" t="s">
        <v>340</v>
      </c>
      <c r="H2" s="585"/>
      <c r="I2" s="584" t="s">
        <v>339</v>
      </c>
      <c r="J2" s="585"/>
      <c r="K2" s="584" t="s">
        <v>455</v>
      </c>
      <c r="L2" s="585"/>
      <c r="M2" s="584" t="s">
        <v>457</v>
      </c>
      <c r="N2" s="585"/>
      <c r="O2" s="584" t="s">
        <v>337</v>
      </c>
      <c r="P2" s="585"/>
      <c r="Q2" s="584" t="s">
        <v>459</v>
      </c>
      <c r="R2" s="585"/>
      <c r="S2" s="584" t="s">
        <v>336</v>
      </c>
      <c r="T2" s="585"/>
      <c r="U2" s="584" t="s">
        <v>335</v>
      </c>
      <c r="V2" s="585"/>
      <c r="W2" s="584" t="s">
        <v>334</v>
      </c>
      <c r="X2" s="585"/>
      <c r="Y2" s="584" t="s">
        <v>333</v>
      </c>
      <c r="Z2" s="588"/>
      <c r="AA2" s="588"/>
      <c r="AB2" s="588"/>
      <c r="AC2" s="588"/>
      <c r="AD2" s="588"/>
      <c r="AE2" s="585"/>
      <c r="AF2" s="584" t="s">
        <v>332</v>
      </c>
      <c r="AG2" s="585"/>
      <c r="AH2" s="591"/>
      <c r="AI2" s="592"/>
      <c r="AJ2" s="591"/>
      <c r="AK2" s="592"/>
      <c r="AL2" s="591"/>
      <c r="AM2" s="592"/>
      <c r="AN2" s="590"/>
    </row>
    <row r="3" spans="2:46" ht="48" thickBot="1" x14ac:dyDescent="0.25">
      <c r="B3" s="185" t="s">
        <v>454</v>
      </c>
      <c r="C3" s="560"/>
      <c r="D3" s="591"/>
      <c r="E3" s="593"/>
      <c r="F3" s="592"/>
      <c r="G3" s="591"/>
      <c r="H3" s="592"/>
      <c r="I3" s="591"/>
      <c r="J3" s="592"/>
      <c r="K3" s="591" t="s">
        <v>456</v>
      </c>
      <c r="L3" s="592"/>
      <c r="M3" s="591" t="s">
        <v>458</v>
      </c>
      <c r="N3" s="592"/>
      <c r="O3" s="591"/>
      <c r="P3" s="592"/>
      <c r="Q3" s="591"/>
      <c r="R3" s="592"/>
      <c r="S3" s="591"/>
      <c r="T3" s="592"/>
      <c r="U3" s="591"/>
      <c r="V3" s="592"/>
      <c r="W3" s="591"/>
      <c r="X3" s="592"/>
      <c r="Y3" s="591"/>
      <c r="Z3" s="593"/>
      <c r="AA3" s="593"/>
      <c r="AB3" s="593"/>
      <c r="AC3" s="593"/>
      <c r="AD3" s="593"/>
      <c r="AE3" s="592"/>
      <c r="AF3" s="591"/>
      <c r="AG3" s="592"/>
      <c r="AH3" s="586"/>
      <c r="AI3" s="587"/>
      <c r="AJ3" s="586"/>
      <c r="AK3" s="587"/>
      <c r="AL3" s="591"/>
      <c r="AM3" s="592"/>
      <c r="AN3" s="590"/>
    </row>
    <row r="4" spans="2:46" ht="16.5" thickBot="1" x14ac:dyDescent="0.25">
      <c r="B4" s="184">
        <v>1</v>
      </c>
      <c r="C4" s="566">
        <v>2</v>
      </c>
      <c r="D4" s="567"/>
      <c r="E4" s="566">
        <v>3</v>
      </c>
      <c r="F4" s="567"/>
      <c r="G4" s="566">
        <v>4</v>
      </c>
      <c r="H4" s="567"/>
      <c r="I4" s="184">
        <v>5</v>
      </c>
      <c r="J4" s="566">
        <v>6</v>
      </c>
      <c r="K4" s="567"/>
      <c r="L4" s="566">
        <v>7</v>
      </c>
      <c r="M4" s="567"/>
      <c r="N4" s="566">
        <v>8</v>
      </c>
      <c r="O4" s="567"/>
      <c r="P4" s="184">
        <v>9</v>
      </c>
      <c r="Q4" s="184">
        <v>10</v>
      </c>
      <c r="R4" s="566">
        <v>11</v>
      </c>
      <c r="S4" s="567"/>
      <c r="T4" s="566">
        <v>12</v>
      </c>
      <c r="U4" s="567"/>
      <c r="V4" s="566">
        <v>13</v>
      </c>
      <c r="W4" s="567"/>
      <c r="X4" s="184">
        <v>14</v>
      </c>
      <c r="Y4" s="566">
        <v>15</v>
      </c>
      <c r="Z4" s="567"/>
      <c r="AA4" s="566">
        <v>16</v>
      </c>
      <c r="AB4" s="567"/>
      <c r="AC4" s="566">
        <v>17</v>
      </c>
      <c r="AD4" s="567"/>
      <c r="AE4" s="184">
        <v>18</v>
      </c>
      <c r="AF4" s="184">
        <v>19</v>
      </c>
      <c r="AG4" s="566">
        <v>20</v>
      </c>
      <c r="AH4" s="567"/>
      <c r="AI4" s="566">
        <v>21</v>
      </c>
      <c r="AJ4" s="567"/>
      <c r="AK4" s="566">
        <v>22</v>
      </c>
      <c r="AL4" s="567"/>
      <c r="AM4" s="184">
        <v>23</v>
      </c>
      <c r="AN4" s="566">
        <v>24</v>
      </c>
      <c r="AO4" s="567"/>
      <c r="AP4" s="566">
        <v>25</v>
      </c>
      <c r="AQ4" s="567"/>
      <c r="AR4" s="566">
        <v>26</v>
      </c>
      <c r="AS4" s="567"/>
      <c r="AT4" s="216">
        <v>27</v>
      </c>
    </row>
    <row r="5" spans="2:46" ht="16.5" thickBot="1" x14ac:dyDescent="0.25">
      <c r="B5" s="218"/>
      <c r="C5" s="568"/>
      <c r="D5" s="569"/>
      <c r="E5" s="568"/>
      <c r="F5" s="569"/>
      <c r="G5" s="568"/>
      <c r="H5" s="569"/>
      <c r="I5" s="218"/>
      <c r="J5" s="568"/>
      <c r="K5" s="569"/>
      <c r="L5" s="568"/>
      <c r="M5" s="569"/>
      <c r="N5" s="568"/>
      <c r="O5" s="569"/>
      <c r="P5" s="218"/>
      <c r="Q5" s="218"/>
      <c r="R5" s="568"/>
      <c r="S5" s="569"/>
      <c r="T5" s="568"/>
      <c r="U5" s="569"/>
      <c r="V5" s="568"/>
      <c r="W5" s="569"/>
      <c r="X5" s="218"/>
      <c r="Y5" s="568"/>
      <c r="Z5" s="569"/>
      <c r="AA5" s="568"/>
      <c r="AB5" s="569"/>
      <c r="AC5" s="568"/>
      <c r="AD5" s="569"/>
      <c r="AE5" s="218"/>
      <c r="AF5" s="218"/>
      <c r="AG5" s="568"/>
      <c r="AH5" s="569"/>
      <c r="AI5" s="568"/>
      <c r="AJ5" s="569"/>
      <c r="AK5" s="568"/>
      <c r="AL5" s="569"/>
      <c r="AM5" s="218"/>
      <c r="AN5" s="568"/>
      <c r="AO5" s="569"/>
      <c r="AP5" s="568"/>
      <c r="AQ5" s="569"/>
      <c r="AR5" s="568"/>
      <c r="AS5" s="569"/>
      <c r="AT5" s="219"/>
    </row>
    <row r="6" spans="2:46" ht="16.5" thickBot="1" x14ac:dyDescent="0.25">
      <c r="B6" s="218"/>
      <c r="C6" s="568"/>
      <c r="D6" s="569"/>
      <c r="E6" s="568"/>
      <c r="F6" s="569"/>
      <c r="G6" s="568"/>
      <c r="H6" s="569"/>
      <c r="I6" s="218"/>
      <c r="J6" s="568"/>
      <c r="K6" s="569"/>
      <c r="L6" s="568"/>
      <c r="M6" s="569"/>
      <c r="N6" s="568"/>
      <c r="O6" s="569"/>
      <c r="P6" s="218"/>
      <c r="Q6" s="218"/>
      <c r="R6" s="568"/>
      <c r="S6" s="569"/>
      <c r="T6" s="568"/>
      <c r="U6" s="569"/>
      <c r="V6" s="568"/>
      <c r="W6" s="569"/>
      <c r="X6" s="218"/>
      <c r="Y6" s="568"/>
      <c r="Z6" s="569"/>
      <c r="AA6" s="568"/>
      <c r="AB6" s="569"/>
      <c r="AC6" s="568"/>
      <c r="AD6" s="569"/>
      <c r="AE6" s="218"/>
      <c r="AF6" s="218"/>
      <c r="AG6" s="568"/>
      <c r="AH6" s="569"/>
      <c r="AI6" s="568"/>
      <c r="AJ6" s="569"/>
      <c r="AK6" s="568"/>
      <c r="AL6" s="569"/>
      <c r="AM6" s="218"/>
      <c r="AN6" s="568"/>
      <c r="AO6" s="569"/>
      <c r="AP6" s="568"/>
      <c r="AQ6" s="569"/>
      <c r="AR6" s="568"/>
      <c r="AS6" s="569"/>
      <c r="AT6" s="219"/>
    </row>
    <row r="7" spans="2:46" ht="47.25" customHeight="1" x14ac:dyDescent="0.2">
      <c r="B7" s="580" t="s">
        <v>460</v>
      </c>
      <c r="C7" s="581"/>
      <c r="D7" s="584" t="s">
        <v>316</v>
      </c>
      <c r="E7" s="585"/>
      <c r="F7" s="574"/>
      <c r="G7" s="575"/>
      <c r="H7" s="584" t="s">
        <v>462</v>
      </c>
      <c r="I7" s="588"/>
      <c r="J7" s="585"/>
      <c r="K7" s="584" t="s">
        <v>462</v>
      </c>
      <c r="L7" s="585"/>
      <c r="M7" s="584" t="s">
        <v>462</v>
      </c>
      <c r="N7" s="585"/>
      <c r="O7" s="574"/>
      <c r="P7" s="575"/>
      <c r="Q7" s="574"/>
      <c r="R7" s="575"/>
      <c r="S7" s="574"/>
      <c r="T7" s="575"/>
      <c r="U7" s="574"/>
      <c r="V7" s="575"/>
      <c r="W7" s="574"/>
      <c r="X7" s="578"/>
      <c r="Y7" s="575"/>
      <c r="Z7" s="574"/>
      <c r="AA7" s="575"/>
      <c r="AB7" s="574"/>
      <c r="AC7" s="575"/>
      <c r="AD7" s="574"/>
      <c r="AE7" s="575"/>
      <c r="AF7" s="574"/>
      <c r="AG7" s="575"/>
      <c r="AH7" s="574"/>
      <c r="AI7" s="575"/>
      <c r="AJ7" s="574"/>
      <c r="AK7" s="575"/>
      <c r="AL7" s="584" t="s">
        <v>462</v>
      </c>
      <c r="AM7" s="588"/>
      <c r="AN7" s="585"/>
      <c r="AO7" s="584" t="s">
        <v>462</v>
      </c>
      <c r="AP7" s="585"/>
      <c r="AQ7" s="584" t="s">
        <v>462</v>
      </c>
      <c r="AR7" s="585"/>
      <c r="AS7" s="584" t="s">
        <v>463</v>
      </c>
      <c r="AT7" s="585"/>
    </row>
    <row r="8" spans="2:46" ht="47.25" customHeight="1" thickBot="1" x14ac:dyDescent="0.25">
      <c r="B8" s="582" t="s">
        <v>461</v>
      </c>
      <c r="C8" s="583"/>
      <c r="D8" s="586"/>
      <c r="E8" s="587"/>
      <c r="F8" s="576"/>
      <c r="G8" s="577"/>
      <c r="H8" s="586"/>
      <c r="I8" s="589"/>
      <c r="J8" s="587"/>
      <c r="K8" s="586"/>
      <c r="L8" s="587"/>
      <c r="M8" s="586"/>
      <c r="N8" s="587"/>
      <c r="O8" s="576"/>
      <c r="P8" s="577"/>
      <c r="Q8" s="576"/>
      <c r="R8" s="577"/>
      <c r="S8" s="576"/>
      <c r="T8" s="577"/>
      <c r="U8" s="576"/>
      <c r="V8" s="577"/>
      <c r="W8" s="576"/>
      <c r="X8" s="579"/>
      <c r="Y8" s="577"/>
      <c r="Z8" s="576"/>
      <c r="AA8" s="577"/>
      <c r="AB8" s="576"/>
      <c r="AC8" s="577"/>
      <c r="AD8" s="576"/>
      <c r="AE8" s="577"/>
      <c r="AF8" s="576"/>
      <c r="AG8" s="577"/>
      <c r="AH8" s="576"/>
      <c r="AI8" s="577"/>
      <c r="AJ8" s="576"/>
      <c r="AK8" s="577"/>
      <c r="AL8" s="586"/>
      <c r="AM8" s="589"/>
      <c r="AN8" s="587"/>
      <c r="AO8" s="586"/>
      <c r="AP8" s="587"/>
      <c r="AQ8" s="586"/>
      <c r="AR8" s="587"/>
      <c r="AS8" s="586"/>
      <c r="AT8" s="587"/>
    </row>
    <row r="9" spans="2:46" ht="63" customHeight="1" thickBot="1" x14ac:dyDescent="0.25">
      <c r="B9" s="572" t="s">
        <v>315</v>
      </c>
      <c r="C9" s="573"/>
      <c r="D9" s="566" t="s">
        <v>314</v>
      </c>
      <c r="E9" s="567"/>
      <c r="F9" s="568"/>
      <c r="G9" s="569"/>
      <c r="H9" s="566" t="s">
        <v>462</v>
      </c>
      <c r="I9" s="570"/>
      <c r="J9" s="567"/>
      <c r="K9" s="566" t="s">
        <v>462</v>
      </c>
      <c r="L9" s="567"/>
      <c r="M9" s="566" t="s">
        <v>464</v>
      </c>
      <c r="N9" s="567"/>
      <c r="O9" s="568"/>
      <c r="P9" s="569"/>
      <c r="Q9" s="568"/>
      <c r="R9" s="569"/>
      <c r="S9" s="568"/>
      <c r="T9" s="569"/>
      <c r="U9" s="568"/>
      <c r="V9" s="569"/>
      <c r="W9" s="568"/>
      <c r="X9" s="571"/>
      <c r="Y9" s="569"/>
      <c r="Z9" s="568"/>
      <c r="AA9" s="569"/>
      <c r="AB9" s="568"/>
      <c r="AC9" s="569"/>
      <c r="AD9" s="568"/>
      <c r="AE9" s="569"/>
      <c r="AF9" s="568"/>
      <c r="AG9" s="569"/>
      <c r="AH9" s="568"/>
      <c r="AI9" s="569"/>
      <c r="AJ9" s="568"/>
      <c r="AK9" s="569"/>
      <c r="AL9" s="566" t="s">
        <v>462</v>
      </c>
      <c r="AM9" s="570"/>
      <c r="AN9" s="567"/>
      <c r="AO9" s="566" t="s">
        <v>462</v>
      </c>
      <c r="AP9" s="567"/>
      <c r="AQ9" s="566" t="s">
        <v>464</v>
      </c>
      <c r="AR9" s="567"/>
      <c r="AS9" s="566">
        <v>0</v>
      </c>
      <c r="AT9" s="567"/>
    </row>
    <row r="10" spans="2:46" ht="31.5" customHeight="1" thickBot="1" x14ac:dyDescent="0.25">
      <c r="B10" s="572" t="s">
        <v>313</v>
      </c>
      <c r="C10" s="573"/>
      <c r="D10" s="566" t="s">
        <v>312</v>
      </c>
      <c r="E10" s="567"/>
      <c r="F10" s="568"/>
      <c r="G10" s="569"/>
      <c r="H10" s="566" t="s">
        <v>462</v>
      </c>
      <c r="I10" s="570"/>
      <c r="J10" s="567"/>
      <c r="K10" s="566" t="s">
        <v>462</v>
      </c>
      <c r="L10" s="567"/>
      <c r="M10" s="566" t="s">
        <v>464</v>
      </c>
      <c r="N10" s="567"/>
      <c r="O10" s="568"/>
      <c r="P10" s="569"/>
      <c r="Q10" s="568"/>
      <c r="R10" s="569"/>
      <c r="S10" s="568"/>
      <c r="T10" s="569"/>
      <c r="U10" s="568"/>
      <c r="V10" s="569"/>
      <c r="W10" s="568"/>
      <c r="X10" s="571"/>
      <c r="Y10" s="569"/>
      <c r="Z10" s="568"/>
      <c r="AA10" s="569"/>
      <c r="AB10" s="568"/>
      <c r="AC10" s="569"/>
      <c r="AD10" s="568"/>
      <c r="AE10" s="569"/>
      <c r="AF10" s="568"/>
      <c r="AG10" s="569"/>
      <c r="AH10" s="568"/>
      <c r="AI10" s="569"/>
      <c r="AJ10" s="568"/>
      <c r="AK10" s="569"/>
      <c r="AL10" s="566" t="s">
        <v>462</v>
      </c>
      <c r="AM10" s="570"/>
      <c r="AN10" s="567"/>
      <c r="AO10" s="566" t="s">
        <v>462</v>
      </c>
      <c r="AP10" s="567"/>
      <c r="AQ10" s="566" t="s">
        <v>464</v>
      </c>
      <c r="AR10" s="567"/>
      <c r="AS10" s="566">
        <v>0</v>
      </c>
      <c r="AT10" s="567"/>
    </row>
    <row r="11" spans="2:46" ht="47.25" customHeight="1" thickBot="1" x14ac:dyDescent="0.25">
      <c r="B11" s="572" t="s">
        <v>310</v>
      </c>
      <c r="C11" s="573"/>
      <c r="D11" s="566" t="s">
        <v>309</v>
      </c>
      <c r="E11" s="567"/>
      <c r="F11" s="568"/>
      <c r="G11" s="569"/>
      <c r="H11" s="566" t="s">
        <v>462</v>
      </c>
      <c r="I11" s="570"/>
      <c r="J11" s="567"/>
      <c r="K11" s="566" t="s">
        <v>462</v>
      </c>
      <c r="L11" s="567"/>
      <c r="M11" s="566" t="s">
        <v>464</v>
      </c>
      <c r="N11" s="567"/>
      <c r="O11" s="568"/>
      <c r="P11" s="569"/>
      <c r="Q11" s="568"/>
      <c r="R11" s="569"/>
      <c r="S11" s="568"/>
      <c r="T11" s="569"/>
      <c r="U11" s="568"/>
      <c r="V11" s="569"/>
      <c r="W11" s="568"/>
      <c r="X11" s="571"/>
      <c r="Y11" s="569"/>
      <c r="Z11" s="568"/>
      <c r="AA11" s="569"/>
      <c r="AB11" s="568"/>
      <c r="AC11" s="569"/>
      <c r="AD11" s="568"/>
      <c r="AE11" s="569"/>
      <c r="AF11" s="568"/>
      <c r="AG11" s="569"/>
      <c r="AH11" s="568"/>
      <c r="AI11" s="569"/>
      <c r="AJ11" s="568"/>
      <c r="AK11" s="569"/>
      <c r="AL11" s="566" t="s">
        <v>462</v>
      </c>
      <c r="AM11" s="570"/>
      <c r="AN11" s="567"/>
      <c r="AO11" s="566" t="s">
        <v>462</v>
      </c>
      <c r="AP11" s="567"/>
      <c r="AQ11" s="566" t="s">
        <v>464</v>
      </c>
      <c r="AR11" s="567"/>
      <c r="AS11" s="566" t="s">
        <v>463</v>
      </c>
      <c r="AT11" s="567"/>
    </row>
    <row r="12" spans="2:46" ht="157.5" customHeight="1" thickBot="1" x14ac:dyDescent="0.25">
      <c r="B12" s="568" t="s">
        <v>465</v>
      </c>
      <c r="C12" s="569"/>
      <c r="D12" s="566" t="s">
        <v>307</v>
      </c>
      <c r="E12" s="567"/>
      <c r="F12" s="568"/>
      <c r="G12" s="569"/>
      <c r="H12" s="566" t="s">
        <v>462</v>
      </c>
      <c r="I12" s="570"/>
      <c r="J12" s="567"/>
      <c r="K12" s="566" t="s">
        <v>462</v>
      </c>
      <c r="L12" s="567"/>
      <c r="M12" s="566" t="s">
        <v>464</v>
      </c>
      <c r="N12" s="567"/>
      <c r="O12" s="568"/>
      <c r="P12" s="569"/>
      <c r="Q12" s="568"/>
      <c r="R12" s="569"/>
      <c r="S12" s="568"/>
      <c r="T12" s="569"/>
      <c r="U12" s="568"/>
      <c r="V12" s="569"/>
      <c r="W12" s="568"/>
      <c r="X12" s="571"/>
      <c r="Y12" s="569"/>
      <c r="Z12" s="568"/>
      <c r="AA12" s="569"/>
      <c r="AB12" s="568"/>
      <c r="AC12" s="569"/>
      <c r="AD12" s="568"/>
      <c r="AE12" s="569"/>
      <c r="AF12" s="568"/>
      <c r="AG12" s="569"/>
      <c r="AH12" s="568"/>
      <c r="AI12" s="569"/>
      <c r="AJ12" s="568"/>
      <c r="AK12" s="569"/>
      <c r="AL12" s="566" t="s">
        <v>462</v>
      </c>
      <c r="AM12" s="570"/>
      <c r="AN12" s="567"/>
      <c r="AO12" s="566" t="s">
        <v>462</v>
      </c>
      <c r="AP12" s="567"/>
      <c r="AQ12" s="566" t="s">
        <v>464</v>
      </c>
      <c r="AR12" s="567"/>
      <c r="AS12" s="566">
        <v>1</v>
      </c>
      <c r="AT12" s="567"/>
    </row>
  </sheetData>
  <mergeCells count="182">
    <mergeCell ref="B1:R1"/>
    <mergeCell ref="S1:AB1"/>
    <mergeCell ref="AC1:AG1"/>
    <mergeCell ref="AH1:AI3"/>
    <mergeCell ref="AJ1:AK3"/>
    <mergeCell ref="AL1:AM3"/>
    <mergeCell ref="C2:C3"/>
    <mergeCell ref="D2:F3"/>
    <mergeCell ref="G2:H3"/>
    <mergeCell ref="I2:J3"/>
    <mergeCell ref="S2:T3"/>
    <mergeCell ref="U2:V3"/>
    <mergeCell ref="W2:X3"/>
    <mergeCell ref="Y2:AE3"/>
    <mergeCell ref="AF2:AG3"/>
    <mergeCell ref="AN2:AN3"/>
    <mergeCell ref="K2:L2"/>
    <mergeCell ref="K3:L3"/>
    <mergeCell ref="M2:N2"/>
    <mergeCell ref="M3:N3"/>
    <mergeCell ref="O2:P3"/>
    <mergeCell ref="Q2:R3"/>
    <mergeCell ref="AI4:AJ4"/>
    <mergeCell ref="AK4:AL4"/>
    <mergeCell ref="AN4:AO4"/>
    <mergeCell ref="AR4:AS4"/>
    <mergeCell ref="C5:D5"/>
    <mergeCell ref="E5:F5"/>
    <mergeCell ref="G5:H5"/>
    <mergeCell ref="J5:K5"/>
    <mergeCell ref="L5:M5"/>
    <mergeCell ref="T4:U4"/>
    <mergeCell ref="V4:W4"/>
    <mergeCell ref="Y4:Z4"/>
    <mergeCell ref="AA4:AB4"/>
    <mergeCell ref="AC4:AD4"/>
    <mergeCell ref="AG4:AH4"/>
    <mergeCell ref="C4:D4"/>
    <mergeCell ref="E4:F4"/>
    <mergeCell ref="G4:H4"/>
    <mergeCell ref="J4:K4"/>
    <mergeCell ref="L4:M4"/>
    <mergeCell ref="N4:O4"/>
    <mergeCell ref="R4:S4"/>
    <mergeCell ref="AR5:AS5"/>
    <mergeCell ref="AC5:AD5"/>
    <mergeCell ref="AG5:AH5"/>
    <mergeCell ref="AI5:AJ5"/>
    <mergeCell ref="J6:K6"/>
    <mergeCell ref="L6:M6"/>
    <mergeCell ref="N6:O6"/>
    <mergeCell ref="R6:S6"/>
    <mergeCell ref="T6:U6"/>
    <mergeCell ref="V6:W6"/>
    <mergeCell ref="AP4:AQ4"/>
    <mergeCell ref="AK5:AL5"/>
    <mergeCell ref="AN5:AO5"/>
    <mergeCell ref="AP5:AQ5"/>
    <mergeCell ref="N5:O5"/>
    <mergeCell ref="R5:S5"/>
    <mergeCell ref="T5:U5"/>
    <mergeCell ref="V5:W5"/>
    <mergeCell ref="Y5:Z5"/>
    <mergeCell ref="AA5:AB5"/>
    <mergeCell ref="AN6:AO6"/>
    <mergeCell ref="AP6:AQ6"/>
    <mergeCell ref="AR6:AS6"/>
    <mergeCell ref="B7:C7"/>
    <mergeCell ref="B8:C8"/>
    <mergeCell ref="D7:E8"/>
    <mergeCell ref="F7:G8"/>
    <mergeCell ref="H7:J8"/>
    <mergeCell ref="K7:L8"/>
    <mergeCell ref="M7:N8"/>
    <mergeCell ref="Y6:Z6"/>
    <mergeCell ref="AA6:AB6"/>
    <mergeCell ref="AC6:AD6"/>
    <mergeCell ref="AG6:AH6"/>
    <mergeCell ref="AI6:AJ6"/>
    <mergeCell ref="AK6:AL6"/>
    <mergeCell ref="AO7:AP8"/>
    <mergeCell ref="AQ7:AR8"/>
    <mergeCell ref="AS7:AT8"/>
    <mergeCell ref="AF7:AG8"/>
    <mergeCell ref="AH7:AI8"/>
    <mergeCell ref="AJ7:AK8"/>
    <mergeCell ref="AL7:AN8"/>
    <mergeCell ref="C6:D6"/>
    <mergeCell ref="E6:F6"/>
    <mergeCell ref="G6:H6"/>
    <mergeCell ref="B9:C9"/>
    <mergeCell ref="D9:E9"/>
    <mergeCell ref="F9:G9"/>
    <mergeCell ref="H9:J9"/>
    <mergeCell ref="K9:L9"/>
    <mergeCell ref="M9:N9"/>
    <mergeCell ref="O9:P9"/>
    <mergeCell ref="AB7:AC8"/>
    <mergeCell ref="AD7:AE8"/>
    <mergeCell ref="O7:P8"/>
    <mergeCell ref="Q7:R8"/>
    <mergeCell ref="S7:T8"/>
    <mergeCell ref="U7:V8"/>
    <mergeCell ref="W7:Y8"/>
    <mergeCell ref="Z7:AA8"/>
    <mergeCell ref="AQ9:AR9"/>
    <mergeCell ref="AS9:AT9"/>
    <mergeCell ref="B10:C10"/>
    <mergeCell ref="D10:E10"/>
    <mergeCell ref="F10:G10"/>
    <mergeCell ref="H10:J10"/>
    <mergeCell ref="K10:L10"/>
    <mergeCell ref="M10:N10"/>
    <mergeCell ref="O10:P10"/>
    <mergeCell ref="Q10:R10"/>
    <mergeCell ref="AD9:AE9"/>
    <mergeCell ref="AF9:AG9"/>
    <mergeCell ref="AH9:AI9"/>
    <mergeCell ref="AJ9:AK9"/>
    <mergeCell ref="AL9:AN9"/>
    <mergeCell ref="AO9:AP9"/>
    <mergeCell ref="Q9:R9"/>
    <mergeCell ref="S9:T9"/>
    <mergeCell ref="U9:V9"/>
    <mergeCell ref="W9:Y9"/>
    <mergeCell ref="Z9:AA9"/>
    <mergeCell ref="AB9:AC9"/>
    <mergeCell ref="AS10:AT10"/>
    <mergeCell ref="AF10:AG10"/>
    <mergeCell ref="B11:C11"/>
    <mergeCell ref="D11:E11"/>
    <mergeCell ref="F11:G11"/>
    <mergeCell ref="H11:J11"/>
    <mergeCell ref="K11:L11"/>
    <mergeCell ref="M11:N11"/>
    <mergeCell ref="O11:P11"/>
    <mergeCell ref="Q11:R11"/>
    <mergeCell ref="S11:T11"/>
    <mergeCell ref="AH10:AI10"/>
    <mergeCell ref="AJ10:AK10"/>
    <mergeCell ref="AL10:AN10"/>
    <mergeCell ref="AO10:AP10"/>
    <mergeCell ref="AQ10:AR10"/>
    <mergeCell ref="S10:T10"/>
    <mergeCell ref="U10:V10"/>
    <mergeCell ref="W10:Y10"/>
    <mergeCell ref="Z10:AA10"/>
    <mergeCell ref="AB10:AC10"/>
    <mergeCell ref="AD10:AE10"/>
    <mergeCell ref="AH11:AI11"/>
    <mergeCell ref="AJ11:AK11"/>
    <mergeCell ref="AL11:AN11"/>
    <mergeCell ref="AO11:AP11"/>
    <mergeCell ref="AQ11:AR11"/>
    <mergeCell ref="AS11:AT11"/>
    <mergeCell ref="U11:V11"/>
    <mergeCell ref="W11:Y11"/>
    <mergeCell ref="Z11:AA11"/>
    <mergeCell ref="AB11:AC11"/>
    <mergeCell ref="AD11:AE11"/>
    <mergeCell ref="AF11:AG11"/>
    <mergeCell ref="O12:P12"/>
    <mergeCell ref="Q12:R12"/>
    <mergeCell ref="S12:T12"/>
    <mergeCell ref="U12:V12"/>
    <mergeCell ref="W12:Y12"/>
    <mergeCell ref="Z12:AA12"/>
    <mergeCell ref="B12:C12"/>
    <mergeCell ref="D12:E12"/>
    <mergeCell ref="F12:G12"/>
    <mergeCell ref="H12:J12"/>
    <mergeCell ref="K12:L12"/>
    <mergeCell ref="M12:N12"/>
    <mergeCell ref="AO12:AP12"/>
    <mergeCell ref="AQ12:AR12"/>
    <mergeCell ref="AS12:AT12"/>
    <mergeCell ref="AB12:AC12"/>
    <mergeCell ref="AD12:AE12"/>
    <mergeCell ref="AF12:AG12"/>
    <mergeCell ref="AH12:AI12"/>
    <mergeCell ref="AJ12:AK12"/>
    <mergeCell ref="AL12:AN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36</vt:i4>
      </vt:variant>
    </vt:vector>
  </HeadingPairs>
  <TitlesOfParts>
    <vt:vector size="58" baseType="lpstr">
      <vt:lpstr>1.1</vt:lpstr>
      <vt:lpstr>1.2</vt:lpstr>
      <vt:lpstr>1.3</vt:lpstr>
      <vt:lpstr>1.5</vt:lpstr>
      <vt:lpstr>1.7</vt:lpstr>
      <vt:lpstr>1.9</vt:lpstr>
      <vt:lpstr>3.1</vt:lpstr>
      <vt:lpstr>3.2</vt:lpstr>
      <vt:lpstr>3.3</vt:lpstr>
      <vt:lpstr>4.1</vt:lpstr>
      <vt:lpstr>4.2</vt:lpstr>
      <vt:lpstr>5.1</vt:lpstr>
      <vt:lpstr>6.1</vt:lpstr>
      <vt:lpstr>6.2</vt:lpstr>
      <vt:lpstr>6.3</vt:lpstr>
      <vt:lpstr>2.4</vt:lpstr>
      <vt:lpstr>7.1</vt:lpstr>
      <vt:lpstr>7.2</vt:lpstr>
      <vt:lpstr>8.1</vt:lpstr>
      <vt:lpstr>8.1.1 новая</vt:lpstr>
      <vt:lpstr>8.3</vt:lpstr>
      <vt:lpstr>8.1 скач</vt:lpstr>
      <vt:lpstr>'1.7'!sub_1722</vt:lpstr>
      <vt:lpstr>'8.1 скач'!sub_802</vt:lpstr>
      <vt:lpstr>'8.1 скач'!sub_81001</vt:lpstr>
      <vt:lpstr>'8.1 скач'!sub_81002</vt:lpstr>
      <vt:lpstr>'8.1 скач'!sub_81003</vt:lpstr>
      <vt:lpstr>'8.1 скач'!sub_81004</vt:lpstr>
      <vt:lpstr>'8.1 скач'!sub_81005</vt:lpstr>
      <vt:lpstr>'8.1 скач'!sub_81010</vt:lpstr>
      <vt:lpstr>'8.3'!sub_83001</vt:lpstr>
      <vt:lpstr>'8.3'!sub_83002</vt:lpstr>
      <vt:lpstr>'8.3'!sub_83003</vt:lpstr>
      <vt:lpstr>'8.3'!sub_83004</vt:lpstr>
      <vt:lpstr>'8.3'!sub_83005</vt:lpstr>
      <vt:lpstr>'8.3'!sub_83011</vt:lpstr>
      <vt:lpstr>'8.3'!sub_83012</vt:lpstr>
      <vt:lpstr>'8.3'!sub_83013</vt:lpstr>
      <vt:lpstr>'8.3'!sub_83014</vt:lpstr>
      <vt:lpstr>'4.1'!Заголовки_для_печати</vt:lpstr>
      <vt:lpstr>'1.1'!Область_печати</vt:lpstr>
      <vt:lpstr>'1.2'!Область_печати</vt:lpstr>
      <vt:lpstr>'1.3'!Область_печати</vt:lpstr>
      <vt:lpstr>'1.5'!Область_печати</vt:lpstr>
      <vt:lpstr>'1.7'!Область_печати</vt:lpstr>
      <vt:lpstr>'1.9'!Область_печати</vt:lpstr>
      <vt:lpstr>'2.4'!Область_печати</vt:lpstr>
      <vt:lpstr>'3.1'!Область_печати</vt:lpstr>
      <vt:lpstr>'3.2'!Область_печати</vt:lpstr>
      <vt:lpstr>'3.3'!Область_печати</vt:lpstr>
      <vt:lpstr>'4.1'!Область_печати</vt:lpstr>
      <vt:lpstr>'4.2'!Область_печати</vt:lpstr>
      <vt:lpstr>'5.1'!Область_печати</vt:lpstr>
      <vt:lpstr>'6.1'!Область_печати</vt:lpstr>
      <vt:lpstr>'6.2'!Область_печати</vt:lpstr>
      <vt:lpstr>'6.3'!Область_печати</vt:lpstr>
      <vt:lpstr>'7.1'!Область_печати</vt:lpstr>
      <vt:lpstr>'8.1'!Область_печати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М.А.</dc:creator>
  <cp:lastModifiedBy>zoliv</cp:lastModifiedBy>
  <cp:lastPrinted>2019-04-01T11:29:44Z</cp:lastPrinted>
  <dcterms:created xsi:type="dcterms:W3CDTF">2011-02-17T16:41:43Z</dcterms:created>
  <dcterms:modified xsi:type="dcterms:W3CDTF">2019-04-08T07:39:46Z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-567827362</vt:i4>
  </property>
  <property fmtid="{D5CDD505-2E9C-101B-9397-08002B2CF9AE}" pid="3" name="_NewReviewCycle">
    <vt:lpwstr/>
  </property>
  <property fmtid="{D5CDD505-2E9C-101B-9397-08002B2CF9AE}" pid="4" name="_EmailSubject">
    <vt:lpwstr>иваново</vt:lpwstr>
  </property>
  <property fmtid="{D5CDD505-2E9C-101B-9397-08002B2CF9AE}" pid="5" name="_AuthorEmail">
    <vt:lpwstr>nee-OreshkinaIV@nrr.rzd</vt:lpwstr>
  </property>
  <property fmtid="{D5CDD505-2E9C-101B-9397-08002B2CF9AE}" pid="6" name="_AuthorEmailDisplayName">
    <vt:lpwstr>Орешкина Ирина Валерьевна</vt:lpwstr>
  </property>
  <property fmtid="{D5CDD505-2E9C-101B-9397-08002B2CF9AE}" pid="7" name="_ReviewingToolsShownOnce">
    <vt:lpwstr/>
  </property>
</Properties>
</file>