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20" windowHeight="6810"/>
  </bookViews>
  <sheets>
    <sheet name="балан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123Graph_AGRAPH1" localSheetId="0" hidden="1">'[2]на 1 тут'!#REF!</definedName>
    <definedName name="__123Graph_AGRAPH1" hidden="1">'[2]на 1 тут'!#REF!</definedName>
    <definedName name="__123Graph_AGRAPH2" localSheetId="0" hidden="1">'[2]на 1 тут'!#REF!</definedName>
    <definedName name="__123Graph_AGRAPH2" hidden="1">'[2]на 1 тут'!#REF!</definedName>
    <definedName name="__123Graph_BGRAPH1" localSheetId="0" hidden="1">'[2]на 1 тут'!#REF!</definedName>
    <definedName name="__123Graph_BGRAPH1" hidden="1">'[2]на 1 тут'!#REF!</definedName>
    <definedName name="__123Graph_BGRAPH2" localSheetId="0" hidden="1">'[2]на 1 тут'!#REF!</definedName>
    <definedName name="__123Graph_BGRAPH2" hidden="1">'[2]на 1 тут'!#REF!</definedName>
    <definedName name="__123Graph_CGRAPH1" localSheetId="0" hidden="1">'[2]на 1 тут'!#REF!</definedName>
    <definedName name="__123Graph_CGRAPH1" hidden="1">'[2]на 1 тут'!#REF!</definedName>
    <definedName name="__123Graph_CGRAPH2" localSheetId="0" hidden="1">'[2]на 1 тут'!#REF!</definedName>
    <definedName name="__123Graph_CGRAPH2" hidden="1">'[2]на 1 тут'!#REF!</definedName>
    <definedName name="__123Graph_LBL_AGRAPH1" localSheetId="0" hidden="1">'[2]на 1 тут'!#REF!</definedName>
    <definedName name="__123Graph_LBL_AGRAPH1" hidden="1">'[2]на 1 тут'!#REF!</definedName>
    <definedName name="__123Graph_XGRAPH1" localSheetId="0" hidden="1">'[2]на 1 тут'!#REF!</definedName>
    <definedName name="__123Graph_XGRAPH1" hidden="1">'[2]на 1 тут'!#REF!</definedName>
    <definedName name="__123Graph_XGRAPH2" localSheetId="0" hidden="1">'[2]на 1 тут'!#REF!</definedName>
    <definedName name="__123Graph_XGRAPH2" hidden="1">'[2]на 1 тут'!#REF!</definedName>
    <definedName name="_123Graph_LBL_AGRAPH1" localSheetId="0" hidden="1">'[2]на 1 тут'!#REF!</definedName>
    <definedName name="_123Graph_LBL_AGRAPH1" hidden="1">'[2]на 1 тут'!#REF!</definedName>
    <definedName name="_124" localSheetId="0" hidden="1">'[2]на 1 тут'!#REF!</definedName>
    <definedName name="_124" hidden="1">'[2]на 1 тут'!#REF!</definedName>
    <definedName name="_M8">#N/A</definedName>
    <definedName name="_M9">#N/A</definedName>
    <definedName name="_msoanchor_1" localSheetId="0">#REF!</definedName>
    <definedName name="_msoanchor_1">#REF!</definedName>
    <definedName name="_q11">#N/A</definedName>
    <definedName name="_q15">#N/A</definedName>
    <definedName name="_q17">#N/A</definedName>
    <definedName name="_q2" localSheetId="0">#N/A</definedName>
    <definedName name="_q2">#N/A</definedName>
    <definedName name="_q3" localSheetId="0">#N/A</definedName>
    <definedName name="_q3">#N/A</definedName>
    <definedName name="_q4" localSheetId="0">#N/A</definedName>
    <definedName name="_q4">#N/A</definedName>
    <definedName name="_q5" localSheetId="0">#N/A</definedName>
    <definedName name="_q5">#N/A</definedName>
    <definedName name="_q6" localSheetId="0">#N/A</definedName>
    <definedName name="_q6">#N/A</definedName>
    <definedName name="_q7" localSheetId="0">#N/A</definedName>
    <definedName name="_q7">#N/A</definedName>
    <definedName name="_q8" localSheetId="0">#N/A</definedName>
    <definedName name="_q8">#N/A</definedName>
    <definedName name="_q9" localSheetId="0">#N/A</definedName>
    <definedName name="_q9">#N/A</definedName>
    <definedName name="_SG10" localSheetId="0">[3]FES!#REF!</definedName>
    <definedName name="_SG10">[3]FES!#REF!</definedName>
    <definedName name="_SP1" localSheetId="0">[3]FES!#REF!</definedName>
    <definedName name="_SP1">[3]FES!#REF!</definedName>
    <definedName name="_SP10" localSheetId="0">[3]FES!#REF!</definedName>
    <definedName name="_SP10">[3]FES!#REF!</definedName>
    <definedName name="_SP11" localSheetId="0">[3]FES!#REF!</definedName>
    <definedName name="_SP11">[3]FES!#REF!</definedName>
    <definedName name="_SP12" localSheetId="0">[3]FES!#REF!</definedName>
    <definedName name="_SP12">[3]FES!#REF!</definedName>
    <definedName name="_SP13" localSheetId="0">[3]FES!#REF!</definedName>
    <definedName name="_SP13">[3]FES!#REF!</definedName>
    <definedName name="_SP14" localSheetId="0">[3]FES!#REF!</definedName>
    <definedName name="_SP14">[3]FES!#REF!</definedName>
    <definedName name="_SP15" localSheetId="0">[3]FES!#REF!</definedName>
    <definedName name="_SP15">[3]FES!#REF!</definedName>
    <definedName name="_SP16" localSheetId="0">[3]FES!#REF!</definedName>
    <definedName name="_SP16">[3]FES!#REF!</definedName>
    <definedName name="_SP17" localSheetId="0">[3]FES!#REF!</definedName>
    <definedName name="_SP17">[3]FES!#REF!</definedName>
    <definedName name="_SP18" localSheetId="0">[3]FES!#REF!</definedName>
    <definedName name="_SP18">[3]FES!#REF!</definedName>
    <definedName name="_SP19" localSheetId="0">[3]FES!#REF!</definedName>
    <definedName name="_SP19">[3]FES!#REF!</definedName>
    <definedName name="_SP2" localSheetId="0">[3]FES!#REF!</definedName>
    <definedName name="_SP2">[3]FES!#REF!</definedName>
    <definedName name="_SP20" localSheetId="0">[3]FES!#REF!</definedName>
    <definedName name="_SP20">[3]FES!#REF!</definedName>
    <definedName name="_SP3" localSheetId="0">[3]FES!#REF!</definedName>
    <definedName name="_SP3">[3]FES!#REF!</definedName>
    <definedName name="_SP4" localSheetId="0">[3]FES!#REF!</definedName>
    <definedName name="_SP4">[3]FES!#REF!</definedName>
    <definedName name="_SP5" localSheetId="0">[3]FES!#REF!</definedName>
    <definedName name="_SP5">[3]FES!#REF!</definedName>
    <definedName name="_SP7" localSheetId="0">[3]FES!#REF!</definedName>
    <definedName name="_SP7">[3]FES!#REF!</definedName>
    <definedName name="_SP8" localSheetId="0">[3]FES!#REF!</definedName>
    <definedName name="_SP8">[3]FES!#REF!</definedName>
    <definedName name="_SP9" localSheetId="0">[3]FES!#REF!</definedName>
    <definedName name="_SP9">[3]FES!#REF!</definedName>
    <definedName name="÷ĺňâĺđňűé" localSheetId="0">#REF!</definedName>
    <definedName name="÷ĺňâĺđňűé">#REF!</definedName>
    <definedName name="ALL_FILES">[4]TEHSHEET!$B$1</definedName>
    <definedName name="anscount" hidden="1">1</definedName>
    <definedName name="asasfddddddddddddddddd" localSheetId="0">#N/A</definedName>
    <definedName name="asasfddddddddddddddddd">#N/A</definedName>
    <definedName name="B490_02" localSheetId="0">'[5]УФ-61'!#REF!</definedName>
    <definedName name="B490_02">'[5]УФ-61'!#REF!</definedName>
    <definedName name="bb" localSheetId="0">#N/A</definedName>
    <definedName name="bb">#N/A</definedName>
    <definedName name="bbbbbbnhnmh" localSheetId="0">#N/A</definedName>
    <definedName name="bbbbbbnhnmh">#N/A</definedName>
    <definedName name="bfd" hidden="1">{#N/A,#N/A,TRUE,"Лист1";#N/A,#N/A,TRUE,"Лист2";#N/A,#N/A,TRUE,"Лист3"}</definedName>
    <definedName name="bfgd" localSheetId="0">#N/A</definedName>
    <definedName name="bfgd">#N/A</definedName>
    <definedName name="bgfcdfs" localSheetId="0">#N/A</definedName>
    <definedName name="bgfcdfs">#N/A</definedName>
    <definedName name="bghjjjjjjjjjjjjjjjjjj" hidden="1">{#N/A,#N/A,TRUE,"Лист1";#N/A,#N/A,TRUE,"Лист2";#N/A,#N/A,TRUE,"Лист3"}</definedName>
    <definedName name="bghty" localSheetId="0">#N/A</definedName>
    <definedName name="bghty">#N/A</definedName>
    <definedName name="bghvgvvvvvvvvvvvvvvvvv" hidden="1">{#N/A,#N/A,TRUE,"Лист1";#N/A,#N/A,TRUE,"Лист2";#N/A,#N/A,TRUE,"Лист3"}</definedName>
    <definedName name="bhgggf" localSheetId="0">#N/A</definedName>
    <definedName name="bhgggf">#N/A</definedName>
    <definedName name="bhgggggggggggggggg" localSheetId="0">#N/A</definedName>
    <definedName name="bhgggggggggggggggg">#N/A</definedName>
    <definedName name="bhjghff" localSheetId="0">#N/A</definedName>
    <definedName name="bhjghff">#N/A</definedName>
    <definedName name="bmjjhbvfgf" localSheetId="0">#N/A</definedName>
    <definedName name="bmjjhbvfgf">#N/A</definedName>
    <definedName name="bnbbnvbcvbcvx" localSheetId="0">#N/A</definedName>
    <definedName name="bnbbnvbcvbcvx">#N/A</definedName>
    <definedName name="bnghfh" localSheetId="0">#N/A</definedName>
    <definedName name="bnghfh">#N/A</definedName>
    <definedName name="bvbvffffffffffff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 localSheetId="0">#N/A</definedName>
    <definedName name="bvffffffffffffffff">#N/A</definedName>
    <definedName name="bvffffffffffffffffff" hidden="1">{#N/A,#N/A,TRUE,"Лист1";#N/A,#N/A,TRUE,"Лист2";#N/A,#N/A,TRUE,"Лист3"}</definedName>
    <definedName name="bvfgdfsf" localSheetId="0">#N/A</definedName>
    <definedName name="bvfgdfsf">#N/A</definedName>
    <definedName name="bvggggggggggggggg" hidden="1">{#N/A,#N/A,TRUE,"Лист1";#N/A,#N/A,TRUE,"Лист2";#N/A,#N/A,TRUE,"Лист3"}</definedName>
    <definedName name="bvgggggggggggggggg" localSheetId="0">#N/A</definedName>
    <definedName name="bvgggggggggggggggg">#N/A</definedName>
    <definedName name="bvhggggggggggggggggggg" localSheetId="0">#N/A</definedName>
    <definedName name="bvhggggggggggggggggggg">#N/A</definedName>
    <definedName name="bvjhjjjjjjjjjjjjjjjjjjjjj" localSheetId="0">#N/A</definedName>
    <definedName name="bvjhjjjjjjjjjjjjjjjjjjjjj">#N/A</definedName>
    <definedName name="bvnvb" localSheetId="0">#N/A</definedName>
    <definedName name="bvnvb">#N/A</definedName>
    <definedName name="bvvb" localSheetId="0">#N/A</definedName>
    <definedName name="bvvb">#N/A</definedName>
    <definedName name="bvvmnbm" localSheetId="0">#N/A</definedName>
    <definedName name="bvvmnbm">#N/A</definedName>
    <definedName name="bvvvcxcv" localSheetId="0">#N/A</definedName>
    <definedName name="bvvvcxcv">#N/A</definedName>
    <definedName name="ccffffffffffffffffffff" localSheetId="0">#N/A</definedName>
    <definedName name="ccffffffffffffffffffff">#N/A</definedName>
    <definedName name="cdsdddddddddddddddd" localSheetId="0">#N/A</definedName>
    <definedName name="cdsdddddddddddddddd">#N/A</definedName>
    <definedName name="cdsesssssssssssssssss" localSheetId="0">#N/A</definedName>
    <definedName name="cdsesssssssssssssssss">#N/A</definedName>
    <definedName name="cfddddddddddddd" localSheetId="0">#N/A</definedName>
    <definedName name="cfddddddddddddd">#N/A</definedName>
    <definedName name="cfdddddddddddddddddd" localSheetId="0">#N/A</definedName>
    <definedName name="cfdddddddddddddddddd">#N/A</definedName>
    <definedName name="cfgdffffffffffffff" localSheetId="0">#N/A</definedName>
    <definedName name="cfgdffffffffffffff">#N/A</definedName>
    <definedName name="cfghhhhhhhhhhhhhhhhh" localSheetId="0">#N/A</definedName>
    <definedName name="cfghhhhhhhhhhhhhhhhh">#N/A</definedName>
    <definedName name="CompOt" localSheetId="0">#N/A</definedName>
    <definedName name="CompOt">#N/A</definedName>
    <definedName name="CompOt2" localSheetId="0">#N/A</definedName>
    <definedName name="CompOt2">#N/A</definedName>
    <definedName name="CompRas" localSheetId="0">#N/A</definedName>
    <definedName name="CompRas">#N/A</definedName>
    <definedName name="csddddddddddddddd" localSheetId="0">#N/A</definedName>
    <definedName name="csddddddddddddddd">#N/A</definedName>
    <definedName name="cvb" localSheetId="0">#N/A</definedName>
    <definedName name="cvb">#N/A</definedName>
    <definedName name="cvbcvnb" localSheetId="0">#N/A</definedName>
    <definedName name="cvbcvnb">#N/A</definedName>
    <definedName name="cvbnnb" localSheetId="0">#N/A</definedName>
    <definedName name="cvbnnb">#N/A</definedName>
    <definedName name="cvbvvnbvnm" localSheetId="0">#N/A</definedName>
    <definedName name="cvbvvnbvnm">#N/A</definedName>
    <definedName name="cvdddddddddddddddd" localSheetId="0">#N/A</definedName>
    <definedName name="cvdddddddddddddddd">#N/A</definedName>
    <definedName name="cvxdsda" localSheetId="0">#N/A</definedName>
    <definedName name="cvxdsda">#N/A</definedName>
    <definedName name="cxcvvbnvnb" localSheetId="0">#N/A</definedName>
    <definedName name="cxcvvbnvnb">#N/A</definedName>
    <definedName name="cxdddddddddddddddddd" localSheetId="0">#N/A</definedName>
    <definedName name="cxdddddddddddddddddd">#N/A</definedName>
    <definedName name="cxdfsdssssssssssssss" localSheetId="0">#N/A</definedName>
    <definedName name="cxdfsdssssssssssssss">#N/A</definedName>
    <definedName name="cxdweeeeeeeeeeeeeeeeeee" localSheetId="0">#N/A</definedName>
    <definedName name="cxdweeeeeeeeeeeeeeeeeee">#N/A</definedName>
    <definedName name="cxvvvvvvvvvvvvvvvvvvv" hidden="1">{#N/A,#N/A,TRUE,"Лист1";#N/A,#N/A,TRUE,"Лист2";#N/A,#N/A,TRUE,"Лист3"}</definedName>
    <definedName name="cxxdddddddddddddddd" localSheetId="0">#N/A</definedName>
    <definedName name="cxxdddddddddddddddd">#N/A</definedName>
    <definedName name="dfdfddddddddfddddddddddfd" localSheetId="0">#N/A</definedName>
    <definedName name="dfdfddddddddfddddddddddfd">#N/A</definedName>
    <definedName name="dfdfgggggggggggggggggg" localSheetId="0">#N/A</definedName>
    <definedName name="dfdfgggggggggggggggggg">#N/A</definedName>
    <definedName name="dfdfsssssssssssssssssss" localSheetId="0">#N/A</definedName>
    <definedName name="dfdfsssssssssssssssssss">#N/A</definedName>
    <definedName name="dfdghj" localSheetId="0">#N/A</definedName>
    <definedName name="dfdghj">#N/A</definedName>
    <definedName name="dffdghfh" localSheetId="0">#N/A</definedName>
    <definedName name="dffdghfh">#N/A</definedName>
    <definedName name="dfgdfgdghf" localSheetId="0">#N/A</definedName>
    <definedName name="dfgdfgdghf">#N/A</definedName>
    <definedName name="dfgfdgfjh" localSheetId="0">#N/A</definedName>
    <definedName name="dfgfdgfjh">#N/A</definedName>
    <definedName name="dfhghhjjkl" localSheetId="0">#N/A</definedName>
    <definedName name="dfhghhjjkl">#N/A</definedName>
    <definedName name="dfxffffffffffffffffff" localSheetId="0">#N/A</definedName>
    <definedName name="dfxffffffffffffffffff">#N/A</definedName>
    <definedName name="dsdddddddddddddddddddd" localSheetId="0">#N/A</definedName>
    <definedName name="dsdddddddddddddddddddd">#N/A</definedName>
    <definedName name="dsffffffffffffffffffffffffff" localSheetId="0">#N/A</definedName>
    <definedName name="dsffffffffffffffffffffffffff">#N/A</definedName>
    <definedName name="dsfgdghjhg" hidden="1">{#N/A,#N/A,TRUE,"Лист1";#N/A,#N/A,TRUE,"Лист2";#N/A,#N/A,TRUE,"Лист3"}</definedName>
    <definedName name="dxsddddddddddddddd" localSheetId="0">#N/A</definedName>
    <definedName name="dxsddddddddddddddd">#N/A</definedName>
    <definedName name="errtrtruy" localSheetId="0">#N/A</definedName>
    <definedName name="errtrtruy">#N/A</definedName>
    <definedName name="errttuyiuy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 localSheetId="0">#N/A</definedName>
    <definedName name="ert">#N/A</definedName>
    <definedName name="ertetyruy" localSheetId="0">#N/A</definedName>
    <definedName name="ertetyruy">#N/A</definedName>
    <definedName name="esdsfdfgh" hidden="1">{#N/A,#N/A,TRUE,"Лист1";#N/A,#N/A,TRUE,"Лист2";#N/A,#N/A,TRUE,"Лист3"}</definedName>
    <definedName name="eswdfgf" localSheetId="0">#N/A</definedName>
    <definedName name="eswdfgf">#N/A</definedName>
    <definedName name="etrtyt" localSheetId="0">#N/A</definedName>
    <definedName name="etrtyt">#N/A</definedName>
    <definedName name="etrytru" hidden="1">{#N/A,#N/A,TRUE,"Лист1";#N/A,#N/A,TRUE,"Лист2";#N/A,#N/A,TRUE,"Лист3"}</definedName>
    <definedName name="ew" localSheetId="0">#N/A</definedName>
    <definedName name="ew">#N/A</definedName>
    <definedName name="ewesds" localSheetId="0">#N/A</definedName>
    <definedName name="ewesds">#N/A</definedName>
    <definedName name="ewrtertuyt" hidden="1">{#N/A,#N/A,TRUE,"Лист1";#N/A,#N/A,TRUE,"Лист2";#N/A,#N/A,TRUE,"Лист3"}</definedName>
    <definedName name="ewsddddddddddddddddd" localSheetId="0">#N/A</definedName>
    <definedName name="ewsddddddddddddddddd">#N/A</definedName>
    <definedName name="F" localSheetId="0">#REF!</definedName>
    <definedName name="F">#REF!</definedName>
    <definedName name="fddddddddddddddd" localSheetId="0">#N/A</definedName>
    <definedName name="fddddddddddddddd">#N/A</definedName>
    <definedName name="fdfccgh" hidden="1">{#N/A,#N/A,TRUE,"Лист1";#N/A,#N/A,TRUE,"Лист2";#N/A,#N/A,TRUE,"Лист3"}</definedName>
    <definedName name="fdfg" localSheetId="0">#N/A</definedName>
    <definedName name="fdfg">#N/A</definedName>
    <definedName name="fdfgdjgfh" localSheetId="0">#N/A</definedName>
    <definedName name="fdfgdjgfh">#N/A</definedName>
    <definedName name="fdfggghgjh" hidden="1">{#N/A,#N/A,TRUE,"Лист1";#N/A,#N/A,TRUE,"Лист2";#N/A,#N/A,TRUE,"Лист3"}</definedName>
    <definedName name="fdfsdsssssssssssssssssssss" localSheetId="0">#N/A</definedName>
    <definedName name="fdfsdsssssssssssssssssssss">#N/A</definedName>
    <definedName name="fdfvcvvv" localSheetId="0">#N/A</definedName>
    <definedName name="fdfvcvvv">#N/A</definedName>
    <definedName name="fdghfghfj" localSheetId="0">#N/A</definedName>
    <definedName name="fdghfghfj">#N/A</definedName>
    <definedName name="fdgrfgdgggggggggggggg" localSheetId="0">#N/A</definedName>
    <definedName name="fdgrfgdgggggggggggggg">#N/A</definedName>
    <definedName name="fdrttttggggggggggg" localSheetId="0">#N/A</definedName>
    <definedName name="fdrttttggggggggggg">#N/A</definedName>
    <definedName name="fg" localSheetId="0">#N/A</definedName>
    <definedName name="fg">#N/A</definedName>
    <definedName name="fgfgf" localSheetId="0">#N/A</definedName>
    <definedName name="fgfgf">#N/A</definedName>
    <definedName name="fgfgffffff" localSheetId="0">#N/A</definedName>
    <definedName name="fgfgffffff">#N/A</definedName>
    <definedName name="fgfhghhhhhhhhhhh" localSheetId="0">#N/A</definedName>
    <definedName name="fgfhghhhhhhhhhhh">#N/A</definedName>
    <definedName name="fgghfhghj" hidden="1">{#N/A,#N/A,TRUE,"Лист1";#N/A,#N/A,TRUE,"Лист2";#N/A,#N/A,TRUE,"Лист3"}</definedName>
    <definedName name="fggjhgjk" localSheetId="0">#N/A</definedName>
    <definedName name="fggjhgjk">#N/A</definedName>
    <definedName name="fghgfh" localSheetId="0">#N/A</definedName>
    <definedName name="fghgfh">#N/A</definedName>
    <definedName name="fghghjk" hidden="1">{#N/A,#N/A,TRUE,"Лист1";#N/A,#N/A,TRUE,"Лист2";#N/A,#N/A,TRUE,"Лист3"}</definedName>
    <definedName name="fghk" localSheetId="0">#N/A</definedName>
    <definedName name="fghk">#N/A</definedName>
    <definedName name="fgjhfhgj" localSheetId="0">#N/A</definedName>
    <definedName name="fgjhfhgj">#N/A</definedName>
    <definedName name="fhghgjh" hidden="1">{#N/A,#N/A,TRUE,"Лист1";#N/A,#N/A,TRUE,"Лист2";#N/A,#N/A,TRUE,"Лист3"}</definedName>
    <definedName name="fhgjh" localSheetId="0">#N/A</definedName>
    <definedName name="fhgjh">#N/A</definedName>
    <definedName name="fsderswerwer" localSheetId="0">#N/A</definedName>
    <definedName name="fsderswerwer">#N/A</definedName>
    <definedName name="ftfhtfhgft" localSheetId="0">#N/A</definedName>
    <definedName name="ftfhtfhgft">#N/A</definedName>
    <definedName name="gdgfgghj" localSheetId="0">#N/A</definedName>
    <definedName name="gdgfgghj">#N/A</definedName>
    <definedName name="gffffffffffffff" hidden="1">{#N/A,#N/A,TRUE,"Лист1";#N/A,#N/A,TRUE,"Лист2";#N/A,#N/A,TRUE,"Лист3"}</definedName>
    <definedName name="gfgfddddddddddd" localSheetId="0">#N/A</definedName>
    <definedName name="gfgfddddddddddd">#N/A</definedName>
    <definedName name="gfgffdssssssssssssss" hidden="1">{#N/A,#N/A,TRUE,"Лист1";#N/A,#N/A,TRUE,"Лист2";#N/A,#N/A,TRUE,"Лист3"}</definedName>
    <definedName name="gfgfffgh" localSheetId="0">#N/A</definedName>
    <definedName name="gfgfffgh">#N/A</definedName>
    <definedName name="gfgfgfcccccccccccccccccccccc" localSheetId="0">#N/A</definedName>
    <definedName name="gfgfgfcccccccccccccccccccccc">#N/A</definedName>
    <definedName name="gfgfgffffffffffffff" localSheetId="0">#N/A</definedName>
    <definedName name="gfgfgffffffffffffff">#N/A</definedName>
    <definedName name="gfgfgfffffffffffffff" localSheetId="0">#N/A</definedName>
    <definedName name="gfgfgfffffffffffffff">#N/A</definedName>
    <definedName name="gfgfgfh" localSheetId="0">#N/A</definedName>
    <definedName name="gfgfgfh">#N/A</definedName>
    <definedName name="gfgfhgfhhhhhhhhhhhhhhhhh" hidden="1">{#N/A,#N/A,TRUE,"Лист1";#N/A,#N/A,TRUE,"Лист2";#N/A,#N/A,TRUE,"Лист3"}</definedName>
    <definedName name="gfhggggggggggggggg" localSheetId="0">#N/A</definedName>
    <definedName name="gfhggggggggggggggg">#N/A</definedName>
    <definedName name="gfhghgjk" localSheetId="0">#N/A</definedName>
    <definedName name="gfhghgjk">#N/A</definedName>
    <definedName name="gfhgjh" localSheetId="0">#N/A</definedName>
    <definedName name="gfhgjh">#N/A</definedName>
    <definedName name="ggfffffffffffff" localSheetId="0">#N/A</definedName>
    <definedName name="ggfffffffffffff">#N/A</definedName>
    <definedName name="ggg" localSheetId="0">#N/A</definedName>
    <definedName name="ggg">#N/A</definedName>
    <definedName name="gggggggggggg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 localSheetId="0">#N/A</definedName>
    <definedName name="gggggggggggggggggg">#N/A</definedName>
    <definedName name="gghggggggggggg" localSheetId="0">#N/A</definedName>
    <definedName name="gghggggggggggg">#N/A</definedName>
    <definedName name="ghfffffffffffffff" localSheetId="0">#N/A</definedName>
    <definedName name="ghfffffffffffffff">#N/A</definedName>
    <definedName name="ghfhfh" localSheetId="0">#N/A</definedName>
    <definedName name="ghfhfh">#N/A</definedName>
    <definedName name="ghghf" localSheetId="0">#N/A</definedName>
    <definedName name="ghghf">#N/A</definedName>
    <definedName name="ghghgy" hidden="1">{#N/A,#N/A,TRUE,"Лист1";#N/A,#N/A,TRUE,"Лист2";#N/A,#N/A,TRUE,"Лист3"}</definedName>
    <definedName name="ghgjgk" localSheetId="0">#N/A</definedName>
    <definedName name="ghgjgk">#N/A</definedName>
    <definedName name="ghgjjjjjjjjjjjjjjjjjjjjjjjj" localSheetId="0">#N/A</definedName>
    <definedName name="ghgjjjjjjjjjjjjjjjjjjjjjjjj">#N/A</definedName>
    <definedName name="ghhhjgh" localSheetId="0">#N/A</definedName>
    <definedName name="ghhhjgh">#N/A</definedName>
    <definedName name="ghhjgygft" localSheetId="0">#N/A</definedName>
    <definedName name="ghhjgygft">#N/A</definedName>
    <definedName name="ghjghkjkkjl" localSheetId="0">#N/A</definedName>
    <definedName name="ghjghkjkkjl">#N/A</definedName>
    <definedName name="ghjhfghdrgd" localSheetId="0">#N/A</definedName>
    <definedName name="ghjhfghdrgd">#N/A</definedName>
    <definedName name="god">[6]Титульный!$F$10</definedName>
    <definedName name="grdtrgcfg" hidden="1">{#N/A,#N/A,TRUE,"Лист1";#N/A,#N/A,TRUE,"Лист2";#N/A,#N/A,TRUE,"Лист3"}</definedName>
    <definedName name="hgffgddfd" hidden="1">{#N/A,#N/A,TRUE,"Лист1";#N/A,#N/A,TRUE,"Лист2";#N/A,#N/A,TRUE,"Лист3"}</definedName>
    <definedName name="hgfgddddddddddddd" localSheetId="0">#N/A</definedName>
    <definedName name="hgfgddddddddddddd">#N/A</definedName>
    <definedName name="hgfty" localSheetId="0">#N/A</definedName>
    <definedName name="hgfty">#N/A</definedName>
    <definedName name="hgfvhgffdgfdsdass" localSheetId="0">#N/A</definedName>
    <definedName name="hgfvhgffdgfdsdass">#N/A</definedName>
    <definedName name="hggg" localSheetId="0">#N/A</definedName>
    <definedName name="hggg">#N/A</definedName>
    <definedName name="hghf" localSheetId="0">#N/A</definedName>
    <definedName name="hghf">#N/A</definedName>
    <definedName name="hghffgereeeeeeeeeeeeee" localSheetId="0">#N/A</definedName>
    <definedName name="hghffgereeeeeeeeeeeeee">#N/A</definedName>
    <definedName name="hghfgd" localSheetId="0">#N/A</definedName>
    <definedName name="hghfgd">#N/A</definedName>
    <definedName name="hghgfdddddddddddd" localSheetId="0">#N/A</definedName>
    <definedName name="hghgfdddddddddddd">#N/A</definedName>
    <definedName name="hghgff" localSheetId="0">#N/A</definedName>
    <definedName name="hghgff">#N/A</definedName>
    <definedName name="hghgfhgfgd" localSheetId="0">#N/A</definedName>
    <definedName name="hghgfhgfgd">#N/A</definedName>
    <definedName name="hghggggggggggggggg" localSheetId="0">#N/A</definedName>
    <definedName name="hghggggggggggggggg">#N/A</definedName>
    <definedName name="hghgggggggggggggggg" localSheetId="0">#N/A</definedName>
    <definedName name="hghgggggggggggggggg">#N/A</definedName>
    <definedName name="hghgh" localSheetId="0">#N/A</definedName>
    <definedName name="hghgh">#N/A</definedName>
    <definedName name="hghghff" localSheetId="0">#N/A</definedName>
    <definedName name="hghghff">#N/A</definedName>
    <definedName name="hghgy" localSheetId="0">#N/A</definedName>
    <definedName name="hghgy">#N/A</definedName>
    <definedName name="hghjjjjjjjjjjjjjjjjjjjjjjjj" localSheetId="0">#N/A</definedName>
    <definedName name="hghjjjjjjjjjjjjjjjjjjjjjjjj">#N/A</definedName>
    <definedName name="hgjggjhk" localSheetId="0">#N/A</definedName>
    <definedName name="hgjggjhk">#N/A</definedName>
    <definedName name="hgjhgj" localSheetId="0">#N/A</definedName>
    <definedName name="hgjhgj">#N/A</definedName>
    <definedName name="hgjjjjjjjjjjjjjjjjjjjjj" localSheetId="0">#N/A</definedName>
    <definedName name="hgjjjjjjjjjjjjjjjjjjjjj">#N/A</definedName>
    <definedName name="hgkgjh" localSheetId="0">#N/A</definedName>
    <definedName name="hgkgjh">#N/A</definedName>
    <definedName name="hgyjyjghgjyjjj" localSheetId="0">#N/A</definedName>
    <definedName name="hgyjyjghgjyjjj">#N/A</definedName>
    <definedName name="hh" localSheetId="0">#N/A</definedName>
    <definedName name="hh">#N/A</definedName>
    <definedName name="hhghdffff" localSheetId="0">#N/A</definedName>
    <definedName name="hhghdffff">#N/A</definedName>
    <definedName name="hhghfrte" localSheetId="0">#N/A</definedName>
    <definedName name="hhghfrte">#N/A</definedName>
    <definedName name="hhhhhhhhhhhh" localSheetId="0">#N/A</definedName>
    <definedName name="hhhhhhhhhhhh">#N/A</definedName>
    <definedName name="hhhhhthhhhthhth" hidden="1">{#N/A,#N/A,TRUE,"Лист1";#N/A,#N/A,TRUE,"Лист2";#N/A,#N/A,TRUE,"Лист3"}</definedName>
    <definedName name="hhtgyghgy" localSheetId="0">#N/A</definedName>
    <definedName name="hhtgyghgy">#N/A</definedName>
    <definedName name="hj" localSheetId="0">#N/A</definedName>
    <definedName name="hj">#N/A</definedName>
    <definedName name="hjghhgf" localSheetId="0">#N/A</definedName>
    <definedName name="hjghhgf">#N/A</definedName>
    <definedName name="hjghjgf" localSheetId="0">#N/A</definedName>
    <definedName name="hjghjgf">#N/A</definedName>
    <definedName name="hjhjgfdfs" localSheetId="0">#N/A</definedName>
    <definedName name="hjhjgfdfs">#N/A</definedName>
    <definedName name="hjhjhghgfg" localSheetId="0">#N/A</definedName>
    <definedName name="hjhjhghgfg">#N/A</definedName>
    <definedName name="hjjgjgd" localSheetId="0">#N/A</definedName>
    <definedName name="hjjgjgd">#N/A</definedName>
    <definedName name="hjjhjhgfgffds" localSheetId="0">#N/A</definedName>
    <definedName name="hjjhjhgfgffds">#N/A</definedName>
    <definedName name="hvhgfhgdfgd" localSheetId="0">#N/A</definedName>
    <definedName name="hvhgfhgdfgd">#N/A</definedName>
    <definedName name="hvjfjghfyufuyg" localSheetId="0">#N/A</definedName>
    <definedName name="hvjfjghfyufuyg">#N/A</definedName>
    <definedName name="hyghggggggggggggggg" hidden="1">{#N/A,#N/A,TRUE,"Лист1";#N/A,#N/A,TRUE,"Лист2";#N/A,#N/A,TRUE,"Лист3"}</definedName>
    <definedName name="iijjjjjjjjjjjjj" localSheetId="0">#N/A</definedName>
    <definedName name="iijjjjjjjjjjjjj">#N/A</definedName>
    <definedName name="ijhukjhjkhj" localSheetId="0">#N/A</definedName>
    <definedName name="ijhukjhjkhj">#N/A</definedName>
    <definedName name="imuuybrd" localSheetId="0">#N/A</definedName>
    <definedName name="imuuybrd">#N/A</definedName>
    <definedName name="ioiomkjjjjj" localSheetId="0">#N/A</definedName>
    <definedName name="ioiomkjjjjj">#N/A</definedName>
    <definedName name="iouhnjvgfcfd" localSheetId="0">#N/A</definedName>
    <definedName name="iouhnjvgfcfd">#N/A</definedName>
    <definedName name="iouiuyiuyutuyrt" localSheetId="0">#N/A</definedName>
    <definedName name="iouiuyiuyutuyrt">#N/A</definedName>
    <definedName name="iounuibuig" localSheetId="0">#N/A</definedName>
    <definedName name="iounuibuig">#N/A</definedName>
    <definedName name="iouyuytytfty" localSheetId="0">#N/A</definedName>
    <definedName name="iouyuytytfty">#N/A</definedName>
    <definedName name="iuiiiiiiiiiiiiiiiiii" hidden="1">{#N/A,#N/A,TRUE,"Лист1";#N/A,#N/A,TRUE,"Лист2";#N/A,#N/A,TRUE,"Лист3"}</definedName>
    <definedName name="iuiohjkjk" localSheetId="0">#N/A</definedName>
    <definedName name="iuiohjkjk">#N/A</definedName>
    <definedName name="iuiuyggggggggggggggggggg" localSheetId="0">#N/A</definedName>
    <definedName name="iuiuyggggggggggggggggggg">#N/A</definedName>
    <definedName name="iuiuytrsgfjh" localSheetId="0">#N/A</definedName>
    <definedName name="iuiuytrsgfjh">#N/A</definedName>
    <definedName name="iuiytyyfdg" hidden="1">{#N/A,#N/A,TRUE,"Лист1";#N/A,#N/A,TRUE,"Лист2";#N/A,#N/A,TRUE,"Лист3"}</definedName>
    <definedName name="iujjjjjjjjjhjh" localSheetId="0">#N/A</definedName>
    <definedName name="iujjjjjjjjjhjh">#N/A</definedName>
    <definedName name="iujjjjjjjjjjjjjjjjjj" localSheetId="0">#N/A</definedName>
    <definedName name="iujjjjjjjjjjjjjjjjjj">#N/A</definedName>
    <definedName name="iukjjjjjjjjjjjj" hidden="1">{#N/A,#N/A,TRUE,"Лист1";#N/A,#N/A,TRUE,"Лист2";#N/A,#N/A,TRUE,"Лист3"}</definedName>
    <definedName name="iukjkjgh" localSheetId="0">#N/A</definedName>
    <definedName name="iukjkjgh">#N/A</definedName>
    <definedName name="iuubbbbbbbbbbbb" localSheetId="0">#N/A</definedName>
    <definedName name="iuubbbbbbbbbbbb">#N/A</definedName>
    <definedName name="iuuhhbvg" localSheetId="0">#N/A</definedName>
    <definedName name="iuuhhbvg">#N/A</definedName>
    <definedName name="iuuitt" localSheetId="0">#N/A</definedName>
    <definedName name="iuuitt">#N/A</definedName>
    <definedName name="iuuiyyttyty" localSheetId="0">#N/A</definedName>
    <definedName name="iuuiyyttyty">#N/A</definedName>
    <definedName name="iuuuuuuuuuuuuuuuu" localSheetId="0">#N/A</definedName>
    <definedName name="iuuuuuuuuuuuuuuuu">#N/A</definedName>
    <definedName name="iuuuuuuuuuuuuuuuuuuu" localSheetId="0">#N/A</definedName>
    <definedName name="iuuuuuuuuuuuuuuuuuuu">#N/A</definedName>
    <definedName name="iuuyyyyyyyyyyyyyyy" localSheetId="0">#N/A</definedName>
    <definedName name="iuuyyyyyyyyyyyyyyy">#N/A</definedName>
    <definedName name="iyuuytvt" hidden="1">{#N/A,#N/A,TRUE,"Лист1";#N/A,#N/A,TRUE,"Лист2";#N/A,#N/A,TRUE,"Лист3"}</definedName>
    <definedName name="jbnbvggggggggggggggg" localSheetId="0">#N/A</definedName>
    <definedName name="jbnbvggggggggggggggg">#N/A</definedName>
    <definedName name="jghghfd" localSheetId="0">#N/A</definedName>
    <definedName name="jghghfd">#N/A</definedName>
    <definedName name="jgjhgd" localSheetId="0">#N/A</definedName>
    <definedName name="jgjhgd">#N/A</definedName>
    <definedName name="jhfgfs" hidden="1">{#N/A,#N/A,TRUE,"Лист1";#N/A,#N/A,TRUE,"Лист2";#N/A,#N/A,TRUE,"Лист3"}</definedName>
    <definedName name="jhfghfyu" localSheetId="0">#N/A</definedName>
    <definedName name="jhfghfyu">#N/A</definedName>
    <definedName name="jhfghgfgfgfdfs" hidden="1">{#N/A,#N/A,TRUE,"Лист1";#N/A,#N/A,TRUE,"Лист2";#N/A,#N/A,TRUE,"Лист3"}</definedName>
    <definedName name="jhghfd" localSheetId="0">#N/A</definedName>
    <definedName name="jhghfd">#N/A</definedName>
    <definedName name="jhghjf" localSheetId="0">#N/A</definedName>
    <definedName name="jhghjf">#N/A</definedName>
    <definedName name="jhhgfddfs" localSheetId="0">#N/A</definedName>
    <definedName name="jhhgfddfs">#N/A</definedName>
    <definedName name="jhhgjhgf" localSheetId="0">#N/A</definedName>
    <definedName name="jhhgjhgf">#N/A</definedName>
    <definedName name="jhhhjhgghg" localSheetId="0">#N/A</definedName>
    <definedName name="jhhhjhgghg">#N/A</definedName>
    <definedName name="jhhjgkjgl" localSheetId="0">#N/A</definedName>
    <definedName name="jhhjgkjgl">#N/A</definedName>
    <definedName name="jhjgfghf" localSheetId="0">#N/A</definedName>
    <definedName name="jhjgfghf">#N/A</definedName>
    <definedName name="jhjgjgh" localSheetId="0">#N/A</definedName>
    <definedName name="jhjgjgh">#N/A</definedName>
    <definedName name="jhjhf" localSheetId="0">#N/A</definedName>
    <definedName name="jhjhf">#N/A</definedName>
    <definedName name="jhjhjhjggggggggggggg" localSheetId="0">#N/A</definedName>
    <definedName name="jhjhjhjggggggggggggg">#N/A</definedName>
    <definedName name="jhjhyyyyyyyyyyyyyy" localSheetId="0">#N/A</definedName>
    <definedName name="jhjhyyyyyyyyyyyyyy">#N/A</definedName>
    <definedName name="jhjjhhhhhh" localSheetId="0">#N/A</definedName>
    <definedName name="jhjjhhhhhh">#N/A</definedName>
    <definedName name="jhjkghgdd" localSheetId="0">#N/A</definedName>
    <definedName name="jhjkghgdd">#N/A</definedName>
    <definedName name="jhjytyyyyyyyyyyyyyyyy" hidden="1">{#N/A,#N/A,TRUE,"Лист1";#N/A,#N/A,TRUE,"Лист2";#N/A,#N/A,TRUE,"Лист3"}</definedName>
    <definedName name="jhkhjghfg" localSheetId="0">#N/A</definedName>
    <definedName name="jhkhjghfg">#N/A</definedName>
    <definedName name="jhkjhjhg" localSheetId="0">#N/A</definedName>
    <definedName name="jhkjhjhg">#N/A</definedName>
    <definedName name="jhtjgyt" hidden="1">{#N/A,#N/A,TRUE,"Лист1";#N/A,#N/A,TRUE,"Лист2";#N/A,#N/A,TRUE,"Лист3"}</definedName>
    <definedName name="jhujghj" localSheetId="0">#N/A</definedName>
    <definedName name="jhujghj">#N/A</definedName>
    <definedName name="jhujy" localSheetId="0">#N/A</definedName>
    <definedName name="jhujy">#N/A</definedName>
    <definedName name="jhy" localSheetId="0">#N/A</definedName>
    <definedName name="jhy">#N/A</definedName>
    <definedName name="jjhjgjhfg" localSheetId="0">#N/A</definedName>
    <definedName name="jjhjgjhfg">#N/A</definedName>
    <definedName name="jjhjhhhhhhhhhhhhhhh" localSheetId="0">#N/A</definedName>
    <definedName name="jjhjhhhhhhhhhhhhhhh">#N/A</definedName>
    <definedName name="jjkjhhgffd" localSheetId="0">#N/A</definedName>
    <definedName name="jjkjhhgffd">#N/A</definedName>
    <definedName name="jkbvbcdxd" localSheetId="0">#N/A</definedName>
    <definedName name="jkbvbcdxd">#N/A</definedName>
    <definedName name="jkhffddds" hidden="1">{#N/A,#N/A,TRUE,"Лист1";#N/A,#N/A,TRUE,"Лист2";#N/A,#N/A,TRUE,"Лист3"}</definedName>
    <definedName name="jkhujygytf" localSheetId="0">#N/A</definedName>
    <definedName name="jkhujygytf">#N/A</definedName>
    <definedName name="jkkjhgj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 localSheetId="0">#N/A</definedName>
    <definedName name="jujhghgcvgfxc">#N/A</definedName>
    <definedName name="jyihtg" localSheetId="0">#N/A</definedName>
    <definedName name="jyihtg">#N/A</definedName>
    <definedName name="jyuytvbyvtvfr" hidden="1">{#N/A,#N/A,TRUE,"Лист1";#N/A,#N/A,TRUE,"Лист2";#N/A,#N/A,TRUE,"Лист3"}</definedName>
    <definedName name="k" localSheetId="0">#N/A</definedName>
    <definedName name="k">#N/A</definedName>
    <definedName name="khjkhjghf" hidden="1">{#N/A,#N/A,TRUE,"Лист1";#N/A,#N/A,TRUE,"Лист2";#N/A,#N/A,TRUE,"Лист3"}</definedName>
    <definedName name="kiuytte" localSheetId="0">#N/A</definedName>
    <definedName name="kiuytte">#N/A</definedName>
    <definedName name="kj" hidden="1">{#N/A,#N/A,TRUE,"Лист1";#N/A,#N/A,TRUE,"Лист2";#N/A,#N/A,TRUE,"Лист3"}</definedName>
    <definedName name="kjhhgfgfs" localSheetId="0">#N/A</definedName>
    <definedName name="kjhhgfgfs">#N/A</definedName>
    <definedName name="kjhiuh" localSheetId="0">#N/A</definedName>
    <definedName name="kjhiuh">#N/A</definedName>
    <definedName name="kjhjhgggggggggggggg" localSheetId="0">#N/A</definedName>
    <definedName name="kjhjhgggggggggggggg">#N/A</definedName>
    <definedName name="kjhjhhjgfd" localSheetId="0">#N/A</definedName>
    <definedName name="kjhjhhjgfd">#N/A</definedName>
    <definedName name="kjhkghgggggggggggg" localSheetId="0">#N/A</definedName>
    <definedName name="kjhkghgggggggggggg">#N/A</definedName>
    <definedName name="kjhkjhjggh" localSheetId="0">#N/A</definedName>
    <definedName name="kjhkjhjggh">#N/A</definedName>
    <definedName name="kjhmnmfg" localSheetId="0">#N/A</definedName>
    <definedName name="kjhmnmfg">#N/A</definedName>
    <definedName name="kjhvvvvvvvvvvvvvvvvv" hidden="1">{#N/A,#N/A,TRUE,"Лист1";#N/A,#N/A,TRUE,"Лист2";#N/A,#N/A,TRUE,"Лист3"}</definedName>
    <definedName name="kjjhghftyfy" localSheetId="0">#N/A</definedName>
    <definedName name="kjjhghftyfy">#N/A</definedName>
    <definedName name="kjjhjhghgh" localSheetId="0">#N/A</definedName>
    <definedName name="kjjhjhghgh">#N/A</definedName>
    <definedName name="kjjjjjhhhhhhhhhhhhh" hidden="1">{#N/A,#N/A,TRUE,"Лист1";#N/A,#N/A,TRUE,"Лист2";#N/A,#N/A,TRUE,"Лист3"}</definedName>
    <definedName name="kjjkhgf" localSheetId="0">#N/A</definedName>
    <definedName name="kjjkhgf">#N/A</definedName>
    <definedName name="kjjkkjhjhgjhg" localSheetId="0">#N/A</definedName>
    <definedName name="kjjkkjhjhgjhg">#N/A</definedName>
    <definedName name="kjjyhjhuyh" localSheetId="0">#N/A</definedName>
    <definedName name="kjjyhjhuyh">#N/A</definedName>
    <definedName name="kjkhj" localSheetId="0">#N/A</definedName>
    <definedName name="kjkhj">#N/A</definedName>
    <definedName name="kjkhjkjhgh" hidden="1">{#N/A,#N/A,TRUE,"Лист1";#N/A,#N/A,TRUE,"Лист2";#N/A,#N/A,TRUE,"Лист3"}</definedName>
    <definedName name="kjkhkjhjcx" localSheetId="0">#N/A</definedName>
    <definedName name="kjkhkjhjcx">#N/A</definedName>
    <definedName name="kjkjhjhjhghgf" hidden="1">{#N/A,#N/A,TRUE,"Лист1";#N/A,#N/A,TRUE,"Лист2";#N/A,#N/A,TRUE,"Лист3"}</definedName>
    <definedName name="kjkjhjjjjjjjjjjjjjjjjj" localSheetId="0">#N/A</definedName>
    <definedName name="kjkjhjjjjjjjjjjjjjjjjj">#N/A</definedName>
    <definedName name="kjkjjhhgfgfdds" localSheetId="0">#N/A</definedName>
    <definedName name="kjkjjhhgfgfdds">#N/A</definedName>
    <definedName name="kjkjjjjjjjjjjjjjjjj" localSheetId="0">#N/A</definedName>
    <definedName name="kjkjjjjjjjjjjjjjjjj">#N/A</definedName>
    <definedName name="kjlkji" localSheetId="0">#N/A</definedName>
    <definedName name="kjlkji">#N/A</definedName>
    <definedName name="kjlkjkhghjfgf" localSheetId="0">#N/A</definedName>
    <definedName name="kjlkjkhghjfgf">#N/A</definedName>
    <definedName name="kjmnmbn" localSheetId="0">#N/A</definedName>
    <definedName name="kjmnmbn">#N/A</definedName>
    <definedName name="kjuiuuuuuuuuuuuuuuu" localSheetId="0">#N/A</definedName>
    <definedName name="kjuiuuuuuuuuuuuuuuu">#N/A</definedName>
    <definedName name="kjuiyyyyyyyyyyyyyyyyyy" localSheetId="0">#N/A</definedName>
    <definedName name="kjuiyyyyyyyyyyyyyyyyyy">#N/A</definedName>
    <definedName name="kjykhjy" localSheetId="0">#N/A</definedName>
    <definedName name="kjykhjy">#N/A</definedName>
    <definedName name="kkkkkkkkkkkkkkkk" localSheetId="0">#N/A</definedName>
    <definedName name="kkkkkkkkkkkkkkkk">#N/A</definedName>
    <definedName name="kkljkjjjjjjjjjjjjj" localSheetId="0">#N/A</definedName>
    <definedName name="kkljkjjjjjjjjjjjjj">#N/A</definedName>
    <definedName name="kljhjkghv" hidden="1">{#N/A,#N/A,TRUE,"Лист1";#N/A,#N/A,TRUE,"Лист2";#N/A,#N/A,TRUE,"Лист3"}</definedName>
    <definedName name="kljjhgfhg" localSheetId="0">#N/A</definedName>
    <definedName name="kljjhgfhg">#N/A</definedName>
    <definedName name="klkjkjhhffdx" localSheetId="0">#N/A</definedName>
    <definedName name="klkjkjhhffdx">#N/A</definedName>
    <definedName name="klljjjhjgghf" hidden="1">{#N/A,#N/A,TRUE,"Лист1";#N/A,#N/A,TRUE,"Лист2";#N/A,#N/A,TRUE,"Лист3"}</definedName>
    <definedName name="kmnjnj" localSheetId="0">#N/A</definedName>
    <definedName name="kmnjnj">#N/A</definedName>
    <definedName name="KOTLODERJ_LIST">[7]Справочники!$E$8:$E$8</definedName>
    <definedName name="kuykjhjkhy" localSheetId="0">#N/A</definedName>
    <definedName name="kuykjhjkhy">#N/A</definedName>
    <definedName name="likuih" hidden="1">{#N/A,#N/A,TRUE,"Лист1";#N/A,#N/A,TRUE,"Лист2";#N/A,#N/A,TRUE,"Лист3"}</definedName>
    <definedName name="lkjjjjjjjjjjjj" localSheetId="0">#N/A</definedName>
    <definedName name="lkjjjjjjjjjjjj">#N/A</definedName>
    <definedName name="lkjklhjkghjffgd" localSheetId="0">#N/A</definedName>
    <definedName name="lkjklhjkghjffgd">#N/A</definedName>
    <definedName name="lkjkljhjkjhghjfg" localSheetId="0">#N/A</definedName>
    <definedName name="lkjkljhjkjhghjfg">#N/A</definedName>
    <definedName name="lkkkkkkkkkkkkkk" localSheetId="0">#N/A</definedName>
    <definedName name="lkkkkkkkkkkkkkk">#N/A</definedName>
    <definedName name="lkkljhhggtg" hidden="1">{#N/A,#N/A,TRUE,"Лист1";#N/A,#N/A,TRUE,"Лист2";#N/A,#N/A,TRUE,"Лист3"}</definedName>
    <definedName name="lkljhjhghggf" localSheetId="0">#N/A</definedName>
    <definedName name="lkljhjhghggf">#N/A</definedName>
    <definedName name="lkljkjhjhggfdgf" hidden="1">{#N/A,#N/A,TRUE,"Лист1";#N/A,#N/A,TRUE,"Лист2";#N/A,#N/A,TRUE,"Лист3"}</definedName>
    <definedName name="lkljkjhjkjh" localSheetId="0">#N/A</definedName>
    <definedName name="lkljkjhjkjh">#N/A</definedName>
    <definedName name="lklkjkjhjhfg" localSheetId="0">#N/A</definedName>
    <definedName name="lklkjkjhjhfg">#N/A</definedName>
    <definedName name="lklkkllk" localSheetId="0">#N/A</definedName>
    <definedName name="lklkkllk">#N/A</definedName>
    <definedName name="lklkljkhjhgh" localSheetId="0">#N/A</definedName>
    <definedName name="lklkljkhjhgh">#N/A</definedName>
    <definedName name="lklklkjkj" localSheetId="0">#N/A</definedName>
    <definedName name="lklklkjkj">#N/A</definedName>
    <definedName name="mhgg" localSheetId="0">#N/A</definedName>
    <definedName name="mhgg">#N/A</definedName>
    <definedName name="mhyt" hidden="1">{#N/A,#N/A,TRUE,"Лист1";#N/A,#N/A,TRUE,"Лист2";#N/A,#N/A,TRUE,"Лист3"}</definedName>
    <definedName name="mjghggggggggggggg" localSheetId="0">#N/A</definedName>
    <definedName name="mjghggggggggggggg">#N/A</definedName>
    <definedName name="mjhhhhhujy" localSheetId="0">#N/A</definedName>
    <definedName name="mjhhhhhujy">#N/A</definedName>
    <definedName name="mjhuiy" hidden="1">{#N/A,#N/A,TRUE,"Лист1";#N/A,#N/A,TRUE,"Лист2";#N/A,#N/A,TRUE,"Лист3"}</definedName>
    <definedName name="mjnnnnnnnnnnnnnnkjnmh" localSheetId="0">#N/A</definedName>
    <definedName name="mjnnnnnnnnnnnnnnkjnmh">#N/A</definedName>
    <definedName name="mjujy" localSheetId="0">#N/A</definedName>
    <definedName name="mjujy">#N/A</definedName>
    <definedName name="mnbhjf" localSheetId="0">#N/A</definedName>
    <definedName name="mnbhjf">#N/A</definedName>
    <definedName name="mnghr" localSheetId="0">#N/A</definedName>
    <definedName name="mnghr">#N/A</definedName>
    <definedName name="mnmbnvb" localSheetId="0">#N/A</definedName>
    <definedName name="mnmbnvb">#N/A</definedName>
    <definedName name="mnnjjjjjjjjjjjjj" hidden="1">{#N/A,#N/A,TRUE,"Лист1";#N/A,#N/A,TRUE,"Лист2";#N/A,#N/A,TRUE,"Лист3"}</definedName>
    <definedName name="MR_LIST">[8]REESTR_MO!$D$2:$D$21</definedName>
    <definedName name="nbbcbvx" localSheetId="0">#N/A</definedName>
    <definedName name="nbbcbvx">#N/A</definedName>
    <definedName name="nbbvgf" hidden="1">{#N/A,#N/A,TRUE,"Лист1";#N/A,#N/A,TRUE,"Лист2";#N/A,#N/A,TRUE,"Лист3"}</definedName>
    <definedName name="nbghhhhhhhhhhhhhhhhhhhhhh" localSheetId="0">#N/A</definedName>
    <definedName name="nbghhhhhhhhhhhhhhhhhhhhhh">#N/A</definedName>
    <definedName name="nbhggggggggggggg" localSheetId="0">#N/A</definedName>
    <definedName name="nbhggggggggggggg">#N/A</definedName>
    <definedName name="nbhgggggggggggggggg" localSheetId="0">#N/A</definedName>
    <definedName name="nbhgggggggggggggggg">#N/A</definedName>
    <definedName name="nbhhhhhhhhhhhhhhhh" localSheetId="0">#N/A</definedName>
    <definedName name="nbhhhhhhhhhhhhhhhh">#N/A</definedName>
    <definedName name="nbjhgy" localSheetId="0">#N/A</definedName>
    <definedName name="nbjhgy">#N/A</definedName>
    <definedName name="nbnbbnvbnvvcvbcvc" localSheetId="0">#N/A</definedName>
    <definedName name="nbnbbnvbnvvcvbcvc">#N/A</definedName>
    <definedName name="nbnbfders" localSheetId="0">#N/A</definedName>
    <definedName name="nbnbfders">#N/A</definedName>
    <definedName name="nbnvnbfgdsdfs" localSheetId="0">#N/A</definedName>
    <definedName name="nbnvnbfgdsdfs">#N/A</definedName>
    <definedName name="nbvbnfddddddddddddddddddd" localSheetId="0">#N/A</definedName>
    <definedName name="nbvbnfddddddddddddddddddd">#N/A</definedName>
    <definedName name="nbvgfhcf" localSheetId="0">#N/A</definedName>
    <definedName name="nbvgfhcf">#N/A</definedName>
    <definedName name="nbvgggggggggggggggggg" hidden="1">{#N/A,#N/A,TRUE,"Лист1";#N/A,#N/A,TRUE,"Лист2";#N/A,#N/A,TRUE,"Лист3"}</definedName>
    <definedName name="nbvghfgdx" localSheetId="0">#N/A</definedName>
    <definedName name="nbvghfgdx">#N/A</definedName>
    <definedName name="nfgjn" localSheetId="0">#N/A</definedName>
    <definedName name="nfgjn">#N/A</definedName>
    <definedName name="nghf" localSheetId="0">#N/A</definedName>
    <definedName name="nghf">#N/A</definedName>
    <definedName name="nghjk" localSheetId="0">#N/A</definedName>
    <definedName name="nghjk">#N/A</definedName>
    <definedName name="nhghfgfgf" localSheetId="0">#N/A</definedName>
    <definedName name="nhghfgfgf">#N/A</definedName>
    <definedName name="nhguy" hidden="1">{#N/A,#N/A,TRUE,"Лист1";#N/A,#N/A,TRUE,"Лист2";#N/A,#N/A,TRUE,"Лист3"}</definedName>
    <definedName name="njhgyhjftxcdfxnkl" localSheetId="0">#N/A</definedName>
    <definedName name="njhgyhjftxcdfxnkl">#N/A</definedName>
    <definedName name="njhhhhhhhhhhhhhd" localSheetId="0">#N/A</definedName>
    <definedName name="njhhhhhhhhhhhhhd">#N/A</definedName>
    <definedName name="njkhgjhghfhg" hidden="1">{#N/A,#N/A,TRUE,"Лист1";#N/A,#N/A,TRUE,"Лист2";#N/A,#N/A,TRUE,"Лист3"}</definedName>
    <definedName name="nkjgyuff" localSheetId="0">#N/A</definedName>
    <definedName name="nkjgyuff">#N/A</definedName>
    <definedName name="nmbhhhhhhhhhhhhhhhhhhhh" localSheetId="0">#N/A</definedName>
    <definedName name="nmbhhhhhhhhhhhhhhhhhhhh">#N/A</definedName>
    <definedName name="nmbnbnc" localSheetId="0">#N/A</definedName>
    <definedName name="nmbnbnc">#N/A</definedName>
    <definedName name="nmmbnbv" localSheetId="0">#N/A</definedName>
    <definedName name="nmmbnbv">#N/A</definedName>
    <definedName name="nnngggggggggggggggggggggggggg" hidden="1">{#N/A,#N/A,TRUE,"Лист1";#N/A,#N/A,TRUE,"Лист2";#N/A,#N/A,TRUE,"Лист3"}</definedName>
    <definedName name="oiipiuojhkh" localSheetId="0">#N/A</definedName>
    <definedName name="oiipiuojhkh">#N/A</definedName>
    <definedName name="oijjjjjjjjjjjjjj" hidden="1">{#N/A,#N/A,TRUE,"Лист1";#N/A,#N/A,TRUE,"Лист2";#N/A,#N/A,TRUE,"Лист3"}</definedName>
    <definedName name="oijnhvfgc" localSheetId="0">#N/A</definedName>
    <definedName name="oijnhvfgc">#N/A</definedName>
    <definedName name="oikjjjjjjjjjjjjjjjjjjjjjjjj" localSheetId="0">#N/A</definedName>
    <definedName name="oikjjjjjjjjjjjjjjjjjjjjjjjj">#N/A</definedName>
    <definedName name="oikjkjjkn" localSheetId="0">#N/A</definedName>
    <definedName name="oikjkjjkn">#N/A</definedName>
    <definedName name="oikkkkkkkkkkkkkkkkkkkkkkk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 localSheetId="0">#N/A</definedName>
    <definedName name="oinunyg">#N/A</definedName>
    <definedName name="oioiiuiuyofyyyyyyyyyyyyyyyyyyyyy" localSheetId="0">#N/A</definedName>
    <definedName name="oioiiuiuyofyyyyyyyyyyyyyyyyyyyyy">#N/A</definedName>
    <definedName name="oioiiuuuuuuuuuuuuuu" localSheetId="0">#N/A</definedName>
    <definedName name="oioiiuuuuuuuuuuuuuu">#N/A</definedName>
    <definedName name="oioiuiouiuyyt" localSheetId="0">#N/A</definedName>
    <definedName name="oioiuiouiuyyt">#N/A</definedName>
    <definedName name="oioouiui" localSheetId="0">#N/A</definedName>
    <definedName name="oioouiui">#N/A</definedName>
    <definedName name="oiougy" localSheetId="0">#N/A</definedName>
    <definedName name="oiougy">#N/A</definedName>
    <definedName name="oiouiuiyuyt" localSheetId="0">#N/A</definedName>
    <definedName name="oiouiuiyuyt">#N/A</definedName>
    <definedName name="oiouiuygyufg" localSheetId="0">#N/A</definedName>
    <definedName name="oiouiuygyufg">#N/A</definedName>
    <definedName name="oiuuyyyyyyyyyyyyyyy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iumuhggc" localSheetId="0">#N/A</definedName>
    <definedName name="ooiumuhggc">#N/A</definedName>
    <definedName name="oopoooooooooooooooo" hidden="1">{#N/A,#N/A,TRUE,"Лист1";#N/A,#N/A,TRUE,"Лист2";#N/A,#N/A,TRUE,"Лист3"}</definedName>
    <definedName name="org" localSheetId="0">[9]Титульный!$F$13</definedName>
    <definedName name="org">#REF!</definedName>
    <definedName name="P1_SC_PROT1" localSheetId="0" hidden="1">'[10]Баланс энергии'!$B$14:$B$15,'[10]Баланс энергии'!$D$8:$G$9,'[10]Баланс энергии'!$D$14:$G$15,'[10]Баланс энергии'!#REF!,'[10]Баланс энергии'!#REF!</definedName>
    <definedName name="P1_SC_PROT1" hidden="1">'[10]Баланс энергии'!$B$14:$B$15,'[10]Баланс энергии'!$D$8:$G$9,'[10]Баланс энергии'!$D$14:$G$15,'[10]Баланс энергии'!#REF!,'[10]Баланс энергии'!#REF!</definedName>
    <definedName name="P1_SC_PROT10" hidden="1">'[10]Ремонты 2011'!$G$19,'[10]Ремонты 2011'!$B$19:$D$19,'[10]Ремонты 2011'!$A$15:$G$17,'[10]Ремонты 2011'!$A$9:$E$11,'[10]Ремонты 2011'!$A$3:$G$3</definedName>
    <definedName name="P1_SC_PROT14" hidden="1">[10]Общеэксплуатационные!$C$11:$C$13,[10]Общеэксплуатационные!$E$11:$F$13,[10]Общеэксплуатационные!$D$15,[10]Общеэксплуатационные!$B$15</definedName>
    <definedName name="P1_SC_PROT15" hidden="1">'[10]П.1.20. расшифровка КВЛ 2010'!$A$17:$A$18,'[10]П.1.20. расшифровка КВЛ 2010'!$A$21:$A$22,'[10]П.1.20. расшифровка КВЛ 2010'!$A$25:$A$26</definedName>
    <definedName name="P1_SC_PROT17" hidden="1">'[10]соц характер'!$A$3:$F$3,'[10]соц характер'!$A$14:$A$15,'[10]соц характер'!$A$19:$A$21,'[10]соц характер'!$C$10:$C$11,'[10]соц характер'!$E$10:$F$11</definedName>
    <definedName name="P1_SC_PROT2" localSheetId="0" hidden="1">'[10]Баланс мощности'!#REF!,'[10]Баланс мощности'!#REF!,'[10]Баланс мощности'!#REF!,'[10]Баланс мощности'!#REF!,'[10]Баланс мощности'!#REF!</definedName>
    <definedName name="P1_SC_PROT2" hidden="1">'[10]Баланс мощности'!#REF!,'[10]Баланс мощности'!#REF!,'[10]Баланс мощности'!#REF!,'[10]Баланс мощности'!#REF!,'[10]Баланс мощности'!#REF!</definedName>
    <definedName name="P1_SC_PROT26" hidden="1">'[10]П.1.20. расшифровка КВЛ 2010'!$A$17:$A$18,'[10]П.1.20. расшифровка КВЛ 2010'!$A$21:$A$22,'[10]П.1.20. расшифровка КВЛ 2010'!$A$25:$A$26</definedName>
    <definedName name="P1_SC_PROT5" hidden="1">'[10]амортизация по уровням напряжен'!$I$10:$I$13,'[10]амортизация по уровням напряжен'!$I$15:$I$18,'[10]амортизация по уровням напряжен'!$D$15:$F$18</definedName>
    <definedName name="P1_SC_PROT7" hidden="1">'[10]П.1.16. оплата труда'!$E$29:$E$30,'[10]П.1.16. оплата труда'!$D$28,'[10]П.1.16. оплата труда'!$F$28,'[10]П.1.16. оплата труда'!$G$27</definedName>
    <definedName name="P1_SCOPE_NET_DATE" localSheetId="0" hidden="1">#REF!,#REF!,#REF!,#REF!</definedName>
    <definedName name="P1_SCOPE_NET_DATE" hidden="1">#REF!,#REF!,#REF!,#REF!</definedName>
    <definedName name="P1_SCOPE_NET_NVV" localSheetId="0" hidden="1">#REF!,#REF!,#REF!,#REF!,#REF!,#REF!,#REF!</definedName>
    <definedName name="P1_SCOPE_NET_NVV" hidden="1">#REF!,#REF!,#REF!,#REF!,#REF!,#REF!,#REF!</definedName>
    <definedName name="P1_SCOPE_PROT1" localSheetId="0" hidden="1">#REF!,#REF!,#REF!,#REF!,#REF!</definedName>
    <definedName name="P1_SCOPE_PROT1" hidden="1">#REF!,#REF!,#REF!,#REF!,#REF!</definedName>
    <definedName name="P1_SCOPE_PROT13" localSheetId="0" hidden="1">#REF!,#REF!,#REF!,#REF!,#REF!,#REF!,#REF!,#REF!</definedName>
    <definedName name="P1_SCOPE_PROT13" hidden="1">#REF!,#REF!,#REF!,#REF!,#REF!,#REF!,#REF!,#REF!</definedName>
    <definedName name="P1_SCOPE_PROT14" localSheetId="0" hidden="1">#REF!,#REF!,#REF!,#REF!,#REF!,#REF!,#REF!,#REF!</definedName>
    <definedName name="P1_SCOPE_PROT14" hidden="1">#REF!,#REF!,#REF!,#REF!,#REF!,#REF!,#REF!,#REF!</definedName>
    <definedName name="P1_SCOPE_PROT16" localSheetId="0" hidden="1">#REF!,#REF!,#REF!,#REF!,#REF!,#REF!</definedName>
    <definedName name="P1_SCOPE_PROT16" hidden="1">#REF!,#REF!,#REF!,#REF!,#REF!,#REF!</definedName>
    <definedName name="P1_SCOPE_PROT2" localSheetId="0" hidden="1">[11]П1.5!#REF!,[11]П1.5!#REF!,[11]П1.5!#REF!,[11]П1.5!#REF!,[11]П1.5!#REF!</definedName>
    <definedName name="P1_SCOPE_PROT2" hidden="1">[11]П1.5!#REF!,[11]П1.5!#REF!,[11]П1.5!#REF!,[11]П1.5!#REF!,[11]П1.5!#REF!</definedName>
    <definedName name="P1_SCOPE_PROT22" localSheetId="0" hidden="1">#REF!,#REF!,#REF!,#REF!,#REF!,#REF!,#REF!</definedName>
    <definedName name="P1_SCOPE_PROT22" hidden="1">#REF!,#REF!,#REF!,#REF!,#REF!,#REF!,#REF!</definedName>
    <definedName name="P1_SCOPE_PROT27" localSheetId="0" hidden="1">#REF!,#REF!,#REF!,#REF!,#REF!,#REF!</definedName>
    <definedName name="P1_SCOPE_PROT27" hidden="1">#REF!,#REF!,#REF!,#REF!,#REF!,#REF!</definedName>
    <definedName name="P1_SCOPE_PROT34" localSheetId="0" hidden="1">#REF!,#REF!,#REF!,#REF!,#REF!,#REF!</definedName>
    <definedName name="P1_SCOPE_PROT34" hidden="1">#REF!,#REF!,#REF!,#REF!,#REF!,#REF!</definedName>
    <definedName name="P1_SCOPE_PROT5" localSheetId="0" hidden="1">#REF!,#REF!,#REF!</definedName>
    <definedName name="P1_SCOPE_PROT5" hidden="1">#REF!,#REF!,#REF!</definedName>
    <definedName name="P1_SCOPE_PROT8" localSheetId="0" hidden="1">#REF!,#REF!,#REF!,#REF!</definedName>
    <definedName name="P1_SCOPE_PROT8" hidden="1">#REF!,#REF!,#REF!,#REF!</definedName>
    <definedName name="P1_SCOPE_REGS" localSheetId="0" hidden="1">#REF!,#REF!,#REF!,#REF!,#REF!</definedName>
    <definedName name="P1_SCOPE_REGS" hidden="1">#REF!,#REF!,#REF!,#REF!,#REF!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SC_PROT1" localSheetId="0" hidden="1">'[10]Баланс энергии'!#REF!,'[10]Баланс энергии'!#REF!,'[10]Баланс энергии'!#REF!,'[10]Баланс энергии'!#REF!,'[10]Баланс энергии'!#REF!</definedName>
    <definedName name="P2_SC_PROT1" hidden="1">'[10]Баланс энергии'!#REF!,'[10]Баланс энергии'!#REF!,'[10]Баланс энергии'!#REF!,'[10]Баланс энергии'!#REF!,'[10]Баланс энергии'!#REF!</definedName>
    <definedName name="P2_SC_PROT15" hidden="1">'[10]П.1.20. расшифровка КВЛ 2010'!$A$29:$A$30,'[10]П.1.20. расшифровка КВЛ 2010'!$A$33:$A$34,'[10]П.1.20. расшифровка КВЛ 2010'!$A$37:$A$38</definedName>
    <definedName name="P2_SC_PROT17" hidden="1">'[10]соц характер'!$C$14:$C$15,'[10]соц характер'!$E$14:$F$15,'[10]соц характер'!$C$17,'[10]соц характер'!$E$17:$F$17,'[10]соц характер'!$C$19:$C$20</definedName>
    <definedName name="P2_SC_PROT2" localSheetId="0" hidden="1">'[10]Баланс мощности'!#REF!,'[10]Баланс мощности'!#REF!,'[10]Баланс мощности'!#REF!,'[10]Баланс мощности'!#REF!,'[10]Баланс мощности'!#REF!</definedName>
    <definedName name="P2_SC_PROT2" hidden="1">'[10]Баланс мощности'!#REF!,'[10]Баланс мощности'!#REF!,'[10]Баланс мощности'!#REF!,'[10]Баланс мощности'!#REF!,'[10]Баланс мощности'!#REF!</definedName>
    <definedName name="P2_SC_PROT26" hidden="1">'[10]П.1.20. расшифровка КВЛ 2010'!$A$29:$A$30,'[10]П.1.20. расшифровка КВЛ 2010'!$A$33:$A$34,'[10]П.1.20. расшифровка КВЛ 2010'!$A$37:$A$38</definedName>
    <definedName name="P2_SC_PROT7" hidden="1">'[10]П.1.16. оплата труда'!$F$25,'[10]П.1.16. оплата труда'!$D$25,'[10]П.1.16. оплата труда'!$D$22,'[10]П.1.16. оплата труда'!$G$24,'[10]П.1.16. оплата труда'!$F$22</definedName>
    <definedName name="P2_SCOPE_PROT1" localSheetId="0" hidden="1">#REF!,#REF!,#REF!,#REF!,#REF!</definedName>
    <definedName name="P2_SCOPE_PROT1" hidden="1">#REF!,#REF!,#REF!,#REF!,#REF!</definedName>
    <definedName name="P2_SCOPE_PROT13" localSheetId="0" hidden="1">#REF!,#REF!,#REF!,#REF!,#REF!,#REF!,#REF!,#REF!</definedName>
    <definedName name="P2_SCOPE_PROT13" hidden="1">#REF!,#REF!,#REF!,#REF!,#REF!,#REF!,#REF!,#REF!</definedName>
    <definedName name="P2_SCOPE_PROT14" localSheetId="0" hidden="1">#REF!,#REF!,#REF!,#REF!,#REF!,#REF!,#REF!,#REF!</definedName>
    <definedName name="P2_SCOPE_PROT14" hidden="1">#REF!,#REF!,#REF!,#REF!,#REF!,#REF!,#REF!,#REF!</definedName>
    <definedName name="P2_SCOPE_PROT2" localSheetId="0" hidden="1">[11]П1.5!#REF!,[11]П1.5!#REF!,[11]П1.5!#REF!,[11]П1.5!#REF!,[11]П1.5!#REF!</definedName>
    <definedName name="P2_SCOPE_PROT2" hidden="1">[11]П1.5!#REF!,[11]П1.5!#REF!,[11]П1.5!#REF!,[11]П1.5!#REF!,[11]П1.5!#REF!</definedName>
    <definedName name="P2_SCOPE_PROT22" localSheetId="0" hidden="1">#REF!,#REF!,#REF!,#REF!,#REF!,#REF!</definedName>
    <definedName name="P2_SCOPE_PROT22" hidden="1">#REF!,#REF!,#REF!,#REF!,#REF!,#REF!</definedName>
    <definedName name="P2_SCOPE_PROT27" localSheetId="0" hidden="1">#REF!,#REF!,#REF!,#REF!,#REF!,#REF!</definedName>
    <definedName name="P2_SCOPE_PROT27" hidden="1">#REF!,#REF!,#REF!,#REF!,#REF!,#REF!</definedName>
    <definedName name="P2_SCOPE_PROT5" localSheetId="0" hidden="1">#REF!,#REF!,#REF!</definedName>
    <definedName name="P2_SCOPE_PROT5" hidden="1">#REF!,#REF!,#REF!</definedName>
    <definedName name="P2_SCOPE_PROT8" localSheetId="0" hidden="1">#REF!,#REF!,#REF!,#REF!</definedName>
    <definedName name="P2_SCOPE_PROT8" hidden="1">#REF!,#REF!,#REF!,#REF!</definedName>
    <definedName name="P3_SC_PROT1" localSheetId="0" hidden="1">'[10]Баланс энергии'!#REF!,'[10]Баланс энергии'!#REF!,'[10]Баланс энергии'!#REF!,'[10]Баланс энергии'!#REF!,'[10]Баланс энергии'!#REF!</definedName>
    <definedName name="P3_SC_PROT1" hidden="1">'[10]Баланс энергии'!#REF!,'[10]Баланс энергии'!#REF!,'[10]Баланс энергии'!#REF!,'[10]Баланс энергии'!#REF!,'[10]Баланс энергии'!#REF!</definedName>
    <definedName name="P3_SC_PROT15" hidden="1">'[10]П.1.20. расшифровка КВЛ 2010'!$B$43,'[10]П.1.20. расшифровка КВЛ 2010'!$C$37:$G$38,'[10]П.1.20. расшифровка КВЛ 2010'!$C$33:$G$34</definedName>
    <definedName name="P3_SC_PROT2" localSheetId="0" hidden="1">'[10]Баланс мощности'!#REF!,'[10]Баланс мощности'!#REF!,'[10]Баланс мощности'!#REF!,'[10]Баланс мощности'!#REF!,'[10]Баланс мощности'!#REF!</definedName>
    <definedName name="P3_SC_PROT2" hidden="1">'[10]Баланс мощности'!#REF!,'[10]Баланс мощности'!#REF!,'[10]Баланс мощности'!#REF!,'[10]Баланс мощности'!#REF!,'[10]Баланс мощности'!#REF!</definedName>
    <definedName name="P3_SC_PROT26" hidden="1">'[10]П.1.20. расшифровка КВЛ 2010'!$B$43,'[10]П.1.20. расшифровка КВЛ 2010'!$C$37:$G$38,'[10]П.1.20. расшифровка КВЛ 2010'!$C$33:$G$34</definedName>
    <definedName name="P3_SC_PROT7" hidden="1">'[10]П.1.16. оплата труда'!$G$21,'[10]П.1.16. оплата труда'!$F$19,'[10]П.1.16. оплата труда'!$D$19,'[10]П.1.16. оплата труда'!$G$18,'[10]П.1.16. оплата труда'!$F$16</definedName>
    <definedName name="P3_SCOPE_PROT1" localSheetId="0" hidden="1">#REF!,#REF!,#REF!,#REF!,#REF!</definedName>
    <definedName name="P3_SCOPE_PROT1" hidden="1">#REF!,#REF!,#REF!,#REF!,#REF!</definedName>
    <definedName name="P3_SCOPE_PROT14" localSheetId="0" hidden="1">#REF!,#REF!,#REF!,#REF!,#REF!,#REF!,#REF!,#REF!,#REF!</definedName>
    <definedName name="P3_SCOPE_PROT14" hidden="1">#REF!,#REF!,#REF!,#REF!,#REF!,#REF!,#REF!,#REF!,#REF!</definedName>
    <definedName name="P3_SCOPE_PROT2" localSheetId="0" hidden="1">[11]П1.5!#REF!,[11]П1.5!#REF!,[11]П1.5!#REF!,[11]П1.5!#REF!,[11]П1.5!#REF!</definedName>
    <definedName name="P3_SCOPE_PROT2" hidden="1">[11]П1.5!#REF!,[11]П1.5!#REF!,[11]П1.5!#REF!,[11]П1.5!#REF!,[11]П1.5!#REF!</definedName>
    <definedName name="P3_SCOPE_PROT8" localSheetId="0" hidden="1">#REF!,#REF!,#REF!,#REF!,#REF!</definedName>
    <definedName name="P3_SCOPE_PROT8" hidden="1">#REF!,#REF!,#REF!,#REF!,#REF!</definedName>
    <definedName name="P4_SC_PROT1" localSheetId="0" hidden="1">'[10]Баланс энергии'!#REF!,'[10]Баланс энергии'!#REF!,'[10]Баланс энергии'!#REF!,'[10]Баланс энергии'!#REF!,'[10]Баланс энергии'!#REF!</definedName>
    <definedName name="P4_SC_PROT1" hidden="1">'[10]Баланс энергии'!#REF!,'[10]Баланс энергии'!#REF!,'[10]Баланс энергии'!#REF!,'[10]Баланс энергии'!#REF!,'[10]Баланс энергии'!#REF!</definedName>
    <definedName name="P4_SC_PROT15" hidden="1">'[10]П.1.20. расшифровка КВЛ 2010'!$C$29:$G$30,'[10]П.1.20. расшифровка КВЛ 2010'!$C$25:$G$26,'[10]П.1.20. расшифровка КВЛ 2010'!$C$21:$G$22</definedName>
    <definedName name="P4_SC_PROT2" localSheetId="0" hidden="1">'[10]Баланс мощности'!#REF!,'[10]Баланс мощности'!#REF!,'[10]Баланс мощности'!#REF!,'[10]Баланс мощности'!#REF!,'[10]Баланс мощности'!#REF!</definedName>
    <definedName name="P4_SC_PROT2" hidden="1">'[10]Баланс мощности'!#REF!,'[10]Баланс мощности'!#REF!,'[10]Баланс мощности'!#REF!,'[10]Баланс мощности'!#REF!,'[10]Баланс мощности'!#REF!</definedName>
    <definedName name="P4_SC_PROT26" hidden="1">'[10]П.1.20. расшифровка КВЛ 2010'!$C$29:$G$30,'[10]П.1.20. расшифровка КВЛ 2010'!$C$25:$G$26,'[10]П.1.20. расшифровка КВЛ 2010'!$C$21:$G$22</definedName>
    <definedName name="P4_SC_PROT7" hidden="1">'[10]П.1.16. оплата труда'!$D$16,'[10]П.1.16. оплата труда'!$D$13,'[10]П.1.16. оплата труда'!$F$13,'[10]П.1.16. оплата труда'!$G$15,'[10]П.1.16. оплата труда'!$G$12</definedName>
    <definedName name="P4_SCOPE_PROT1" localSheetId="0" hidden="1">#REF!,#REF!,#REF!,#REF!,#REF!</definedName>
    <definedName name="P4_SCOPE_PROT1" hidden="1">#REF!,#REF!,#REF!,#REF!,#REF!</definedName>
    <definedName name="P4_SCOPE_PROT14" localSheetId="0" hidden="1">#REF!,#REF!,#REF!,#REF!,#REF!,#REF!,#REF!,#REF!,#REF!</definedName>
    <definedName name="P4_SCOPE_PROT14" hidden="1">#REF!,#REF!,#REF!,#REF!,#REF!,#REF!,#REF!,#REF!,#REF!</definedName>
    <definedName name="P4_SCOPE_PROT2" localSheetId="0" hidden="1">[11]П1.5!#REF!,[11]П1.5!#REF!,[11]П1.5!#REF!,[11]П1.5!#REF!,[11]П1.5!#REF!</definedName>
    <definedName name="P4_SCOPE_PROT2" hidden="1">[11]П1.5!#REF!,[11]П1.5!#REF!,[11]П1.5!#REF!,[11]П1.5!#REF!,[11]П1.5!#REF!</definedName>
    <definedName name="P4_SCOPE_PROT8" localSheetId="0" hidden="1">#REF!,#REF!,#REF!,#REF!,#REF!</definedName>
    <definedName name="P4_SCOPE_PROT8" hidden="1">#REF!,#REF!,#REF!,#REF!,#REF!</definedName>
    <definedName name="P5_SC_PROT1" localSheetId="0" hidden="1">'[10]Баланс энергии'!#REF!,'[10]Баланс энергии'!#REF!,'[10]Баланс энергии'!#REF!,'[10]Баланс энергии'!#REF!,'[10]Баланс энергии'!#REF!</definedName>
    <definedName name="P5_SC_PROT1" hidden="1">'[10]Баланс энергии'!#REF!,'[10]Баланс энергии'!#REF!,'[10]Баланс энергии'!#REF!,'[10]Баланс энергии'!#REF!,'[10]Баланс энергии'!#REF!</definedName>
    <definedName name="P5_SC_PROT15" hidden="1">'[10]П.1.20. расшифровка КВЛ 2010'!$C$17:$G$18,'[10]П.1.20. расшифровка КВЛ 2010'!$C$12:$G$14,'[10]П.1.20. расшифровка КВЛ 2010'!$A$4:$G$4</definedName>
    <definedName name="P5_SC_PROT26" hidden="1">'[10]П.1.20. расшифровка КВЛ 2010'!$C$17:$G$18,'[10]П.1.20. расшифровка КВЛ 2010'!$C$12:$G$14,'[10]П.1.20. расшифровка КВЛ 2010'!$A$4:$G$4</definedName>
    <definedName name="P5_SC_PROT7" hidden="1">'[10]П.1.16. оплата труда'!$F$10:$G$10,'[10]П.1.16. оплата труда'!$D$10,'[10]П.1.16. оплата труда'!$C$8:$G$8,'[10]П.1.16. оплата труда'!$C$29:$C$30,P1_SC_PROT7</definedName>
    <definedName name="P5_SCOPE_PROT1" localSheetId="0" hidden="1">#REF!,#REF!,#REF!,#REF!,#REF!</definedName>
    <definedName name="P5_SCOPE_PROT1" hidden="1">#REF!,#REF!,#REF!,#REF!,#REF!</definedName>
    <definedName name="P5_SCOPE_PROT2" localSheetId="0" hidden="1">[11]П1.5!#REF!,[11]П1.5!#REF!,[11]П1.5!#REF!,[11]П1.5!#REF!,[11]П1.5!#REF!</definedName>
    <definedName name="P5_SCOPE_PROT2" hidden="1">[11]П1.5!#REF!,[11]П1.5!#REF!,[11]П1.5!#REF!,[11]П1.5!#REF!,[11]П1.5!#REF!</definedName>
    <definedName name="P5_SCOPE_PROT8" localSheetId="0" hidden="1">#REF!,#REF!,#REF!,#REF!,#REF!</definedName>
    <definedName name="P5_SCOPE_PROT8" hidden="1">#REF!,#REF!,#REF!,#REF!,#REF!</definedName>
    <definedName name="P6_SC_PROT1" localSheetId="0" hidden="1">'[10]Баланс энергии'!#REF!,'[10]Баланс энергии'!#REF!,'[10]Баланс энергии'!#REF!,'[10]Баланс энергии'!$B$8:$B$9,баланс!P1_SC_PROT1,баланс!P2_SC_PROT1</definedName>
    <definedName name="P6_SC_PROT1" hidden="1">'[10]Баланс энергии'!#REF!,'[10]Баланс энергии'!#REF!,'[10]Баланс энергии'!#REF!,'[10]Баланс энергии'!$B$8:$B$9,P1_SC_PROT1,P2_SC_PROT1</definedName>
    <definedName name="P6_SCOPE_PROT1" localSheetId="0" hidden="1">#REF!,#REF!,#REF!,#REF!,баланс!P1_SCOPE_PROT1,баланс!P2_SCOPE_PROT1</definedName>
    <definedName name="P6_SCOPE_PROT1" hidden="1">#REF!,#REF!,#REF!,#REF!,P1_SCOPE_PROT1,P2_SCOPE_PROT1</definedName>
    <definedName name="P6_SCOPE_PROT8" localSheetId="0" hidden="1">#REF!,#REF!,#REF!,#REF!</definedName>
    <definedName name="P6_SCOPE_PROT8" hidden="1">#REF!,#REF!,#REF!,#REF!</definedName>
    <definedName name="poiuyfrts" localSheetId="0">#N/A</definedName>
    <definedName name="poiuyfrts">#N/A</definedName>
    <definedName name="popiiiiiiiiiiiiiiiiiii" hidden="1">{#N/A,#N/A,TRUE,"Лист1";#N/A,#N/A,TRUE,"Лист2";#N/A,#N/A,TRUE,"Лист3"}</definedName>
    <definedName name="popiopoiioj" localSheetId="0">#N/A</definedName>
    <definedName name="popiopoiioj">#N/A</definedName>
    <definedName name="popipuiouiguyg" localSheetId="0">#N/A</definedName>
    <definedName name="popipuiouiguyg">#N/A</definedName>
    <definedName name="rdcfgffffffffffffff" localSheetId="0">#N/A</definedName>
    <definedName name="rdcfgffffffffffffff">#N/A</definedName>
    <definedName name="rdffffffffffff" localSheetId="0">#N/A</definedName>
    <definedName name="rdffffffffffff">#N/A</definedName>
    <definedName name="reddddddddddddddddd" localSheetId="0">#N/A</definedName>
    <definedName name="reddddddddddddddddd">#N/A</definedName>
    <definedName name="reeeeeeeeeeeeeeeeeee" localSheetId="0">#N/A</definedName>
    <definedName name="reeeeeeeeeeeeeeeeeee">#N/A</definedName>
    <definedName name="REGION">[4]TEHSHEET!$A$1:$A$84</definedName>
    <definedName name="region_name">[7]Титульный!$F$8</definedName>
    <definedName name="rererrrrrrrrrrrrrrrr" localSheetId="0">#N/A</definedName>
    <definedName name="rererrrrrrrrrrrrrrrr">#N/A</definedName>
    <definedName name="rerrrr" localSheetId="0">#N/A</definedName>
    <definedName name="rerrrr">#N/A</definedName>
    <definedName name="rerttryu" hidden="1">{#N/A,#N/A,TRUE,"Лист1";#N/A,#N/A,TRUE,"Лист2";#N/A,#N/A,TRUE,"Лист3"}</definedName>
    <definedName name="retruiyi" localSheetId="0">#N/A</definedName>
    <definedName name="retruiyi">#N/A</definedName>
    <definedName name="retytttttttttttttttttt" localSheetId="0">#N/A</definedName>
    <definedName name="retytttttttttttttttttt">#N/A</definedName>
    <definedName name="rhfgfh" localSheetId="0">#N/A</definedName>
    <definedName name="rhfgfh">#N/A</definedName>
    <definedName name="rrtdrdrdsf" hidden="1">{#N/A,#N/A,TRUE,"Лист1";#N/A,#N/A,TRUE,"Лист2";#N/A,#N/A,TRUE,"Лист3"}</definedName>
    <definedName name="rtttttttt" localSheetId="0">#N/A</definedName>
    <definedName name="rtttttttt">#N/A</definedName>
    <definedName name="rtyuiuy" localSheetId="0">#N/A</definedName>
    <definedName name="rtyuiuy">#N/A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_PROT1" localSheetId="0">баланс!P3_SC_PROT1,баланс!P4_SC_PROT1,баланс!P5_SC_PROT1,баланс!P6_SC_PROT1</definedName>
    <definedName name="SC_PROT1">P3_SC_PROT1,P4_SC_PROT1,P5_SC_PROT1,P6_SC_PROT1</definedName>
    <definedName name="SC_PROT10">'[10]Ремонты 2011'!$G$9:$G$11,P1_SC_PROT10</definedName>
    <definedName name="SC_PROT11">'[10]Сводная ремонт'!$F$10:$F$11,'[10]Сводная ремонт'!$C$14:$F$15,'[10]Сводная ремонт'!$D$10:$D$11</definedName>
    <definedName name="SC_PROT12">[10]Проч.прямые!$A$3:$F$3,[10]Проч.прямые!$A$11:$F$13</definedName>
    <definedName name="SC_PROT13" localSheetId="0">#REF!,#REF!,#REF!,#REF!,#REF!,#REF!</definedName>
    <definedName name="SC_PROT13">#REF!,#REF!,#REF!,#REF!,#REF!,#REF!</definedName>
    <definedName name="SC_PROT14">[10]Общеэксплуатационные!$A$3:$F$3,[10]Общеэксплуатационные!$A$11:$A$13,P1_SC_PROT14</definedName>
    <definedName name="SC_PROT15">'[10]П.1.20. расшифровка КВЛ 2010'!$A$12:$A$14,P1_SC_PROT15,P2_SC_PROT15,P3_SC_PROT15,P4_SC_PROT15,P5_SC_PROT15</definedName>
    <definedName name="SC_PROT16">'[10]КВЛ Сводная'!$B$8:$E$11,'[10]КВЛ Сводная'!$A$3:$F$3</definedName>
    <definedName name="SC_PROT17">'[10]соц характер'!$E$19:$F$20,'[10]соц характер'!$B$22,'[10]соц характер'!$D$22,'[10]соц характер'!$A$10:$A$11,P1_SC_PROT17,P2_SC_PROT17</definedName>
    <definedName name="SC_PROT18">'[10]Н на Им'!$B$10,'[10]Н на Им'!$D$10,'[10]Н на Им'!$E$8:$F$9,'[10]Н на Им'!$F$11:$F$15,'[10]Н на Им'!$C$8:$C$9</definedName>
    <definedName name="SC_PROT19">'[10]П.1.18. Калькуляция'!$C$23:$G$23,'[10]П.1.18. Калькуляция'!$A$3:$G$3,'[10]П.1.18. Калькуляция'!$C$13:$F$16</definedName>
    <definedName name="SC_PROT2" localSheetId="0">баланс!P1_SC_PROT2,баланс!P2_SC_PROT2,баланс!P3_SC_PROT2,баланс!P4_SC_PROT2</definedName>
    <definedName name="SC_PROT2">P1_SC_PROT2,P2_SC_PROT2,P3_SC_PROT2,P4_SC_PROT2</definedName>
    <definedName name="SC_PROT20">'[10]П.1.21 Прибыль'!$C$8:$F$11,'[10]П.1.21 Прибыль'!$A$3:$H$3</definedName>
    <definedName name="SC_PROT21" localSheetId="0">[10]П.1.24!#REF!,[10]П.1.24!#REF!,[10]П.1.24!#REF!</definedName>
    <definedName name="SC_PROT21">[10]П.1.24!#REF!,[10]П.1.24!#REF!,[10]П.1.24!#REF!</definedName>
    <definedName name="SC_PROT22" localSheetId="0">[10]П.1.25!#REF!,[10]П.1.25!#REF!</definedName>
    <definedName name="SC_PROT22">[10]П.1.25!#REF!,[10]П.1.25!#REF!</definedName>
    <definedName name="SC_PROT3">[10]П2.1!$G$29:$G$38,[10]П2.1!$G$8:$G$27,[10]П2.1!$G$41:$G$44</definedName>
    <definedName name="SC_PROT5">'[10]амортизация по уровням напряжен'!$D$20:$F$23,'[10]амортизация по уровням напряжен'!$I$20:$I$23,'[10]амортизация по уровням напряжен'!$D$10:$F$13,P1_SC_PROT5</definedName>
    <definedName name="SC_PROT6">[10]П.1.17!$C$8:$G$10,[10]П.1.17!$C$14:$G$14</definedName>
    <definedName name="SC_PROT7">P2_SC_PROT7,P3_SC_PROT7,P4_SC_PROT7,P5_SC_PROT7</definedName>
    <definedName name="SC_PROT9">[10]материалы!$D$12,[10]материалы!$C$9:$C$10,[10]материалы!$E$9:$F$10,[10]материалы!$A$9:$A$10,[10]материалы!$B$12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DIP1_1" localSheetId="0">#REF!</definedName>
    <definedName name="SCOPE_DIP1_1">#REF!</definedName>
    <definedName name="SCOPE_DIP1_2" localSheetId="0">#REF!</definedName>
    <definedName name="SCOPE_DIP1_2">#REF!</definedName>
    <definedName name="SCOPE_MNTH">[12]TEHSHEET!$E$7:$E$18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PROT1" localSheetId="0">баланс!P3_SCOPE_PROT1,баланс!P4_SCOPE_PROT1,баланс!P5_SCOPE_PROT1,баланс!P6_SCOPE_PROT1</definedName>
    <definedName name="SCOPE_PROT1">P3_SCOPE_PROT1,P4_SCOPE_PROT1,P5_SCOPE_PROT1,P6_SCOPE_PROT1</definedName>
    <definedName name="SCOPE_PROT10" localSheetId="0">#REF!,#REF!,#REF!,#REF!,#REF!,#REF!</definedName>
    <definedName name="SCOPE_PROT10">#REF!,#REF!,#REF!,#REF!,#REF!,#REF!</definedName>
    <definedName name="SCOPE_PROT11" localSheetId="0">#REF!,#REF!,#REF!,#REF!</definedName>
    <definedName name="SCOPE_PROT11">#REF!,#REF!,#REF!,#REF!</definedName>
    <definedName name="SCOPE_PROT12" localSheetId="0">#REF!,#REF!,#REF!</definedName>
    <definedName name="SCOPE_PROT12">#REF!,#REF!,#REF!</definedName>
    <definedName name="SCOPE_PROT13" localSheetId="0">#REF!,#REF!,баланс!P1_SCOPE_PROT13,баланс!P2_SCOPE_PROT13</definedName>
    <definedName name="SCOPE_PROT13">#REF!,#REF!,P1_SCOPE_PROT13,P2_SCOPE_PROT13</definedName>
    <definedName name="SCOPE_PROT14" localSheetId="0">#REF!,#REF!,#REF!,баланс!P1_SCOPE_PROT14,баланс!P2_SCOPE_PROT14,баланс!P3_SCOPE_PROT14,баланс!P4_SCOPE_PROT14</definedName>
    <definedName name="SCOPE_PROT14">#REF!,#REF!,#REF!,P1_SCOPE_PROT14,P2_SCOPE_PROT14,P3_SCOPE_PROT14,P4_SCOPE_PROT14</definedName>
    <definedName name="SCOPE_PROT15" localSheetId="0">#REF!,#REF!</definedName>
    <definedName name="SCOPE_PROT15">#REF!,#REF!</definedName>
    <definedName name="SCOPE_PROT16" localSheetId="0">#REF!,#REF!,#REF!,баланс!P1_SCOPE_PROT16</definedName>
    <definedName name="SCOPE_PROT16">#REF!,#REF!,#REF!,P1_SCOPE_PROT16</definedName>
    <definedName name="SCOPE_PROT17" localSheetId="0">#REF!</definedName>
    <definedName name="SCOPE_PROT17">#REF!</definedName>
    <definedName name="SCOPE_PROT18" localSheetId="0">#REF!,#REF!,#REF!</definedName>
    <definedName name="SCOPE_PROT18">#REF!,#REF!,#REF!</definedName>
    <definedName name="SCOPE_PROT19" localSheetId="0">#REF!,#REF!,#REF!</definedName>
    <definedName name="SCOPE_PROT19">#REF!,#REF!,#REF!</definedName>
    <definedName name="SCOPE_PROT2" localSheetId="0">баланс!P1_SCOPE_PROT2,баланс!P2_SCOPE_PROT2,баланс!P3_SCOPE_PROT2,баланс!P4_SCOPE_PROT2,баланс!P5_SCOPE_PROT2</definedName>
    <definedName name="SCOPE_PROT2">P1_SCOPE_PROT2,P2_SCOPE_PROT2,P3_SCOPE_PROT2,P4_SCOPE_PROT2,P5_SCOPE_PROT2</definedName>
    <definedName name="SCOPE_PROT20" localSheetId="0">#REF!,#REF!,#REF!,#REF!</definedName>
    <definedName name="SCOPE_PROT20">#REF!,#REF!,#REF!,#REF!</definedName>
    <definedName name="SCOPE_PROT21" localSheetId="0">#REF!,#REF!,#REF!,#REF!,#REF!,#REF!,#REF!,#REF!</definedName>
    <definedName name="SCOPE_PROT21">#REF!,#REF!,#REF!,#REF!,#REF!,#REF!,#REF!,#REF!</definedName>
    <definedName name="SCOPE_PROT22" localSheetId="0">#REF!,#REF!,#REF!,#REF!,баланс!P1_SCOPE_PROT22,баланс!P2_SCOPE_PROT22</definedName>
    <definedName name="SCOPE_PROT22">#REF!,#REF!,#REF!,#REF!,P1_SCOPE_PROT22,P2_SCOPE_PROT22</definedName>
    <definedName name="SCOPE_PROT23" localSheetId="0">#REF!,#REF!,#REF!,#REF!,#REF!</definedName>
    <definedName name="SCOPE_PROT23">#REF!,#REF!,#REF!,#REF!,#REF!</definedName>
    <definedName name="SCOPE_PROT24" localSheetId="0">#REF!,#REF!,#REF!,#REF!,#REF!</definedName>
    <definedName name="SCOPE_PROT24">#REF!,#REF!,#REF!,#REF!,#REF!</definedName>
    <definedName name="SCOPE_PROT25" localSheetId="0">#REF!,#REF!,#REF!,#REF!,#REF!</definedName>
    <definedName name="SCOPE_PROT25">#REF!,#REF!,#REF!,#REF!,#REF!</definedName>
    <definedName name="SCOPE_PROT26" localSheetId="0">#REF!,#REF!,#REF!,#REF!,#REF!</definedName>
    <definedName name="SCOPE_PROT26">#REF!,#REF!,#REF!,#REF!,#REF!</definedName>
    <definedName name="SCOPE_PROT27" localSheetId="0">#REF!,#REF!,#REF!,#REF!,#REF!,баланс!P1_SCOPE_PROT27,баланс!P2_SCOPE_PROT27</definedName>
    <definedName name="SCOPE_PROT27">#REF!,#REF!,#REF!,#REF!,#REF!,P1_SCOPE_PROT27,P2_SCOPE_PROT27</definedName>
    <definedName name="SCOPE_PROT28" localSheetId="0">#REF!</definedName>
    <definedName name="SCOPE_PROT28">#REF!</definedName>
    <definedName name="SCOPE_PROT29" localSheetId="0">#REF!,#REF!,#REF!,#REF!</definedName>
    <definedName name="SCOPE_PROT29">#REF!,#REF!,#REF!,#REF!</definedName>
    <definedName name="SCOPE_PROT3" localSheetId="0">#REF!,#REF!,#REF!</definedName>
    <definedName name="SCOPE_PROT3">#REF!,#REF!,#REF!</definedName>
    <definedName name="SCOPE_PROT30" localSheetId="0">#REF!</definedName>
    <definedName name="SCOPE_PROT30">#REF!</definedName>
    <definedName name="SCOPE_PROT31" localSheetId="0">#REF!</definedName>
    <definedName name="SCOPE_PROT31">#REF!</definedName>
    <definedName name="SCOPE_PROT32" localSheetId="0">#REF!,#REF!,#REF!</definedName>
    <definedName name="SCOPE_PROT32">#REF!,#REF!,#REF!</definedName>
    <definedName name="SCOPE_PROT33" localSheetId="0">#REF!,#REF!,#REF!,#REF!</definedName>
    <definedName name="SCOPE_PROT33">#REF!,#REF!,#REF!,#REF!</definedName>
    <definedName name="SCOPE_PROT34" localSheetId="0">#REF!,баланс!P1_SCOPE_PROT34</definedName>
    <definedName name="SCOPE_PROT34">#REF!,P1_SCOPE_PROT34</definedName>
    <definedName name="SCOPE_PROT35" localSheetId="0">#REF!,#REF!,#REF!</definedName>
    <definedName name="SCOPE_PROT35">#REF!,#REF!,#REF!</definedName>
    <definedName name="SCOPE_PROT36" localSheetId="0">#REF!,#REF!</definedName>
    <definedName name="SCOPE_PROT36">#REF!,#REF!</definedName>
    <definedName name="SCOPE_PROT37" localSheetId="0">#REF!,#REF!,#REF!</definedName>
    <definedName name="SCOPE_PROT37">#REF!,#REF!,#REF!</definedName>
    <definedName name="SCOPE_PROT38" localSheetId="0">#REF!,#REF!,#REF!</definedName>
    <definedName name="SCOPE_PROT38">#REF!,#REF!,#REF!</definedName>
    <definedName name="SCOPE_PROT4" localSheetId="0">#REF!</definedName>
    <definedName name="SCOPE_PROT4">#REF!</definedName>
    <definedName name="SCOPE_PROT5" localSheetId="0">баланс!P1_SCOPE_PROT5,баланс!P2_SCOPE_PROT5</definedName>
    <definedName name="SCOPE_PROT5">P1_SCOPE_PROT5,P2_SCOPE_PROT5</definedName>
    <definedName name="SCOPE_PROT6" localSheetId="0">#REF!,#REF!,#REF!</definedName>
    <definedName name="SCOPE_PROT6">#REF!,#REF!,#REF!</definedName>
    <definedName name="SCOPE_PROT7" localSheetId="0">#REF!,#REF!,#REF!,#REF!,#REF!</definedName>
    <definedName name="SCOPE_PROT7">#REF!,#REF!,#REF!,#REF!,#REF!</definedName>
    <definedName name="SCOPE_PROT8" localSheetId="0">#REF!,баланс!P1_SCOPE_PROT8,баланс!P2_SCOPE_PROT8,баланс!P3_SCOPE_PROT8,баланс!P4_SCOPE_PROT8,баланс!P5_SCOPE_PROT8,баланс!P6_SCOPE_PROT8</definedName>
    <definedName name="SCOPE_PROT8">#REF!,P1_SCOPE_PROT8,P2_SCOPE_PROT8,P3_SCOPE_PROT8,P4_SCOPE_PROT8,P5_SCOPE_PROT8,P6_SCOPE_PROT8</definedName>
    <definedName name="SCOPE_PROT9" localSheetId="0">#REF!</definedName>
    <definedName name="SCOPE_PROT9">#REF!</definedName>
    <definedName name="SCOPE_SV_PRT" localSheetId="0">P1_SCOPE_SV_PRT,P2_SCOPE_SV_PRT,P3_SCOPE_SV_PRT</definedName>
    <definedName name="SCOPE_SV_PRT">P1_SCOPE_SV_PRT,P2_SCOPE_SV_PRT,P3_SCOPE_SV_PRT</definedName>
    <definedName name="sdfdgfg" localSheetId="0">#N/A</definedName>
    <definedName name="sdfdgfg">#N/A</definedName>
    <definedName name="sdfdgfjhjk" localSheetId="0">#N/A</definedName>
    <definedName name="sdfdgfjhjk">#N/A</definedName>
    <definedName name="sdfdgghfj" localSheetId="0">#N/A</definedName>
    <definedName name="sdfdgghfj">#N/A</definedName>
    <definedName name="sdfgdfgj" localSheetId="0">#N/A</definedName>
    <definedName name="sdfgdfgj">#N/A</definedName>
    <definedName name="sdsdfsf" localSheetId="0">#N/A</definedName>
    <definedName name="sdsdfsf">#N/A</definedName>
    <definedName name="sfdfdghfj" localSheetId="0">#N/A</definedName>
    <definedName name="sfdfdghfj">#N/A</definedName>
    <definedName name="sfdfghfghj" localSheetId="0">#N/A</definedName>
    <definedName name="sfdfghfghj">#N/A</definedName>
    <definedName name="sfdgfdghj" localSheetId="0">#N/A</definedName>
    <definedName name="sfdgfdghj">#N/A</definedName>
    <definedName name="SV" localSheetId="0">#REF!</definedName>
    <definedName name="SV">#REF!</definedName>
    <definedName name="SV_QV" localSheetId="0">#REF!</definedName>
    <definedName name="SV_QV">#REF!</definedName>
    <definedName name="T1_" localSheetId="0">#REF!</definedName>
    <definedName name="T1_">#REF!</definedName>
    <definedName name="T2_" localSheetId="0">#REF!</definedName>
    <definedName name="T2_">#REF!</definedName>
    <definedName name="T2_DiapProt" localSheetId="0">P1_T2_DiapProt,P2_T2_DiapProt</definedName>
    <definedName name="T2_DiapProt">P1_T2_DiapProt,P2_T2_DiapProt</definedName>
    <definedName name="T3?L1.4.1" localSheetId="0">#REF!</definedName>
    <definedName name="T3?L1.4.1">#REF!</definedName>
    <definedName name="T3?L1.5.1" localSheetId="0">#REF!</definedName>
    <definedName name="T3?L1.5.1">#REF!</definedName>
    <definedName name="T6_Protect" localSheetId="0">P1_T6_Protect,P2_T6_Protect</definedName>
    <definedName name="T6_Protect">P1_T6_Protect,P2_T6_Protect</definedName>
    <definedName name="Tab" localSheetId="0">[3]FES!#REF!</definedName>
    <definedName name="Tab">[3]FES!#REF!</definedName>
    <definedName name="tfggggggggggggggg" localSheetId="0">#N/A</definedName>
    <definedName name="tfggggggggggggggg">#N/A</definedName>
    <definedName name="tfhgfhvfv" localSheetId="0">#N/A</definedName>
    <definedName name="tfhgfhvfv">#N/A</definedName>
    <definedName name="tfjhgjk" localSheetId="0">#N/A</definedName>
    <definedName name="tfjhgjk">#N/A</definedName>
    <definedName name="trffffffffffffffffffffff" localSheetId="0">#N/A</definedName>
    <definedName name="trffffffffffffffffffffff">#N/A</definedName>
    <definedName name="trfgffffffffffff" localSheetId="0">#N/A</definedName>
    <definedName name="trfgffffffffffff">#N/A</definedName>
    <definedName name="trfgffffffffffffffffff" hidden="1">{#N/A,#N/A,TRUE,"Лист1";#N/A,#N/A,TRUE,"Лист2";#N/A,#N/A,TRUE,"Лист3"}</definedName>
    <definedName name="trtfffffffffffffffff" localSheetId="0">#N/A</definedName>
    <definedName name="trtfffffffffffffffff">#N/A</definedName>
    <definedName name="trttttttttttttttttttt" hidden="1">{#N/A,#N/A,TRUE,"Лист1";#N/A,#N/A,TRUE,"Лист2";#N/A,#N/A,TRUE,"Лист3"}</definedName>
    <definedName name="trtyyyyyyyyyyyyyyyy" localSheetId="0">#N/A</definedName>
    <definedName name="trtyyyyyyyyyyyyyyyy">#N/A</definedName>
    <definedName name="trygy" localSheetId="0">#N/A</definedName>
    <definedName name="trygy">#N/A</definedName>
    <definedName name="trytuy" localSheetId="0">#N/A</definedName>
    <definedName name="trytuy">#N/A</definedName>
    <definedName name="tryyyu" localSheetId="0">#N/A</definedName>
    <definedName name="tryyyu">#N/A</definedName>
    <definedName name="tyrctddfg" localSheetId="0">#N/A</definedName>
    <definedName name="tyrctddfg">#N/A</definedName>
    <definedName name="tyrttttttttttttt" localSheetId="0">#N/A</definedName>
    <definedName name="tyrttttttttttttt">#N/A</definedName>
    <definedName name="uhhhhhhhhhhhhhhhhh" localSheetId="0">#N/A</definedName>
    <definedName name="uhhhhhhhhhhhhhhhhh">#N/A</definedName>
    <definedName name="uhhjhjg" localSheetId="0">#N/A</definedName>
    <definedName name="uhhjhjg">#N/A</definedName>
    <definedName name="uhjhhhhhhhhhhhhh" hidden="1">{#N/A,#N/A,TRUE,"Лист1";#N/A,#N/A,TRUE,"Лист2";#N/A,#N/A,TRUE,"Лист3"}</definedName>
    <definedName name="uhuyguftyf" localSheetId="0">#N/A</definedName>
    <definedName name="uhuyguftyf">#N/A</definedName>
    <definedName name="uiyuyuy" hidden="1">{#N/A,#N/A,TRUE,"Лист1";#N/A,#N/A,TRUE,"Лист2";#N/A,#N/A,TRUE,"Лист3"}</definedName>
    <definedName name="ujyhjggggggggggggggggggggg" localSheetId="0">#N/A</definedName>
    <definedName name="ujyhjggggggggggggggggggggg">#N/A</definedName>
    <definedName name="unhjjjjjjjjjjjjjjjj" localSheetId="0">#N/A</definedName>
    <definedName name="unhjjjjjjjjjjjjjjjj">#N/A</definedName>
    <definedName name="uuuuuuuuuuuuuuuuu" localSheetId="0">#N/A</definedName>
    <definedName name="uuuuuuuuuuuuuuuuu">#N/A</definedName>
    <definedName name="uyttydfddfsdf" localSheetId="0">#N/A</definedName>
    <definedName name="uyttydfddfsdf">#N/A</definedName>
    <definedName name="uytytr" hidden="1">{#N/A,#N/A,TRUE,"Лист1";#N/A,#N/A,TRUE,"Лист2";#N/A,#N/A,TRUE,"Лист3"}</definedName>
    <definedName name="uyughhhhhhhhhhhhhhhhhhhhhh" localSheetId="0">#N/A</definedName>
    <definedName name="uyughhhhhhhhhhhhhhhhhhhhhh">#N/A</definedName>
    <definedName name="uyuhhhhhhhhhhhhhhhhh" localSheetId="0">#N/A</definedName>
    <definedName name="uyuhhhhhhhhhhhhhhhhh">#N/A</definedName>
    <definedName name="uyuiuhj" localSheetId="0">#N/A</definedName>
    <definedName name="uyuiuhj">#N/A</definedName>
    <definedName name="uyuiyuttyt" hidden="1">{#N/A,#N/A,TRUE,"Лист1";#N/A,#N/A,TRUE,"Лист2";#N/A,#N/A,TRUE,"Лист3"}</definedName>
    <definedName name="uyuytuyfgh" localSheetId="0">#N/A</definedName>
    <definedName name="uyuytuyfgh">#N/A</definedName>
    <definedName name="uyyuttr" hidden="1">{#N/A,#N/A,TRUE,"Лист1";#N/A,#N/A,TRUE,"Лист2";#N/A,#N/A,TRUE,"Лист3"}</definedName>
    <definedName name="vbcvfgdfdsa" localSheetId="0">#N/A</definedName>
    <definedName name="vbcvfgdfdsa">#N/A</definedName>
    <definedName name="vbfffffffffffffff" localSheetId="0">#N/A</definedName>
    <definedName name="vbfffffffffffffff">#N/A</definedName>
    <definedName name="vbgffdds" localSheetId="0">#N/A</definedName>
    <definedName name="vbgffdds">#N/A</definedName>
    <definedName name="vbvvcxxxxxxxxxxxx" localSheetId="0">#N/A</definedName>
    <definedName name="vbvvcxxxxxxxxxxxx">#N/A</definedName>
    <definedName name="vccfddfsd" localSheetId="0">#N/A</definedName>
    <definedName name="vccfddfsd">#N/A</definedName>
    <definedName name="vcfdfs" hidden="1">{#N/A,#N/A,TRUE,"Лист1";#N/A,#N/A,TRUE,"Лист2";#N/A,#N/A,TRUE,"Лист3"}</definedName>
    <definedName name="vcfffffffffffffff" localSheetId="0">#N/A</definedName>
    <definedName name="vcfffffffffffffff">#N/A</definedName>
    <definedName name="vcffffffffffffffff" localSheetId="0">#N/A</definedName>
    <definedName name="vcffffffffffffffff">#N/A</definedName>
    <definedName name="vcfffffffffffffffffff" localSheetId="0">#N/A</definedName>
    <definedName name="vcfffffffffffffffffff">#N/A</definedName>
    <definedName name="vcffffffffffffffffffff" localSheetId="0">#N/A</definedName>
    <definedName name="vcffffffffffffffffffff">#N/A</definedName>
    <definedName name="vcfhg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 localSheetId="0">#N/A</definedName>
    <definedName name="vdfffffffffffffffffff">#N/A</definedName>
    <definedName name="version">[7]Инструкция!$B$3</definedName>
    <definedName name="vffffffffffffffffffff" localSheetId="0">#N/A</definedName>
    <definedName name="vffffffffffffffffffff">#N/A</definedName>
    <definedName name="vfgfffffffffffffffff" localSheetId="0">#N/A</definedName>
    <definedName name="vfgfffffffffffffffff">#N/A</definedName>
    <definedName name="vghfgddfsdaas" localSheetId="0">#N/A</definedName>
    <definedName name="vghfgddfsdaas">#N/A</definedName>
    <definedName name="vvbnbv" localSheetId="0">#N/A</definedName>
    <definedName name="vvbnbv">#N/A</definedName>
    <definedName name="vvvffffffffffffffffff" localSheetId="0">#N/A</definedName>
    <definedName name="vvvffffffffffffffffff">#N/A</definedName>
    <definedName name="waddddddddddddddddddd" hidden="1">{#N/A,#N/A,TRUE,"Лист1";#N/A,#N/A,TRUE,"Лист2";#N/A,#N/A,TRUE,"Лист3"}</definedName>
    <definedName name="wdsfdsssssssssssssssssss" localSheetId="0">#N/A</definedName>
    <definedName name="wdsfdsssssssssssssssssss">#N/A</definedName>
    <definedName name="werrytruy" localSheetId="0">#N/A</definedName>
    <definedName name="werrytruy">#N/A</definedName>
    <definedName name="wertryt" localSheetId="0">#N/A</definedName>
    <definedName name="wertryt">#N/A</definedName>
    <definedName name="wesddddddddddddddddd" hidden="1">{#N/A,#N/A,TRUE,"Лист1";#N/A,#N/A,TRUE,"Лист2";#N/A,#N/A,TRUE,"Лист3"}</definedName>
    <definedName name="wetrtyruy" localSheetId="0">#N/A</definedName>
    <definedName name="wetrtyruy">#N/A</definedName>
    <definedName name="wrn.Сравнение._.с._.отраслями." hidden="1">{#N/A,#N/A,TRUE,"Лист1";#N/A,#N/A,TRUE,"Лист2";#N/A,#N/A,TRUE,"Лист3"}</definedName>
    <definedName name="xcbvbnbm" localSheetId="0">#N/A</definedName>
    <definedName name="xcbvbnbm">#N/A</definedName>
    <definedName name="xcfdfdfffffffffffff" localSheetId="0">#N/A</definedName>
    <definedName name="xcfdfdfffffffffffff">#N/A</definedName>
    <definedName name="xdsfds" localSheetId="0">#N/A</definedName>
    <definedName name="xdsfds">#N/A</definedName>
    <definedName name="xvcbvcbn" localSheetId="0">#N/A</definedName>
    <definedName name="xvcbvcbn">#N/A</definedName>
    <definedName name="xvccvcbn" localSheetId="0">#N/A</definedName>
    <definedName name="xvccvcbn">#N/A</definedName>
    <definedName name="xzxsassssssssssssssss" localSheetId="0">#N/A</definedName>
    <definedName name="xzxsassssssssssssssss">#N/A</definedName>
    <definedName name="Years">[4]TEHSHEET!$G$1:$G$5</definedName>
    <definedName name="yfgdfdfffffffffffff" hidden="1">{#N/A,#N/A,TRUE,"Лист1";#N/A,#N/A,TRUE,"Лист2";#N/A,#N/A,TRUE,"Лист3"}</definedName>
    <definedName name="yggfgffffffffff" localSheetId="0">#N/A</definedName>
    <definedName name="yggfgffffffffff">#N/A</definedName>
    <definedName name="yhiuyhiuyhi" localSheetId="0">#N/A</definedName>
    <definedName name="yhiuyhiuyhi">#N/A</definedName>
    <definedName name="yiujhuuuuuuuuuuuuuuuuu" localSheetId="0">#N/A</definedName>
    <definedName name="yiujhuuuuuuuuuuuuuuuuu">#N/A</definedName>
    <definedName name="yiuyiub" localSheetId="0">#N/A</definedName>
    <definedName name="yiuyiub">#N/A</definedName>
    <definedName name="ytgfgffffffffffffff" localSheetId="0">#N/A</definedName>
    <definedName name="ytgfgffffffffffffff">#N/A</definedName>
    <definedName name="ytghfgd" localSheetId="0">#N/A</definedName>
    <definedName name="ytghfgd">#N/A</definedName>
    <definedName name="ytghgggggggggggg" localSheetId="0">#N/A</definedName>
    <definedName name="ytghgggggggggggg">#N/A</definedName>
    <definedName name="ytouy" localSheetId="0">#N/A</definedName>
    <definedName name="ytouy">#N/A</definedName>
    <definedName name="yttttttttttttttt" localSheetId="0">#N/A</definedName>
    <definedName name="yttttttttttttttt">#N/A</definedName>
    <definedName name="ytttttttttttttttttttt" hidden="1">{#N/A,#N/A,TRUE,"Лист1";#N/A,#N/A,TRUE,"Лист2";#N/A,#N/A,TRUE,"Лист3"}</definedName>
    <definedName name="ytuiytu" localSheetId="0">#N/A</definedName>
    <definedName name="ytuiytu">#N/A</definedName>
    <definedName name="ytyggggggggggggggg" hidden="1">{#N/A,#N/A,TRUE,"Лист1";#N/A,#N/A,TRUE,"Лист2";#N/A,#N/A,TRUE,"Лист3"}</definedName>
    <definedName name="yuo" localSheetId="0">#N/A</definedName>
    <definedName name="yuo">#N/A</definedName>
    <definedName name="yutghhhhhhhhhhhhhhhhhh" localSheetId="0">#N/A</definedName>
    <definedName name="yutghhhhhhhhhhhhhhhhhh">#N/A</definedName>
    <definedName name="yutyttry" localSheetId="0">#N/A</definedName>
    <definedName name="yutyttry">#N/A</definedName>
    <definedName name="yuuyjhg" localSheetId="0">#N/A</definedName>
    <definedName name="yuuyjhg">#N/A</definedName>
    <definedName name="zcxvcvcbvvn" localSheetId="0">#N/A</definedName>
    <definedName name="zcxvcvcbvvn">#N/A</definedName>
    <definedName name="АААААААА" localSheetId="0">#N/A</definedName>
    <definedName name="АААААААА">#N/A</definedName>
    <definedName name="ав" localSheetId="0">#N/A</definedName>
    <definedName name="ав">#N/A</definedName>
    <definedName name="ававпаврпв" localSheetId="0">#N/A</definedName>
    <definedName name="ававпаврпв">#N/A</definedName>
    <definedName name="аичавыукфцу" localSheetId="0">#N/A</definedName>
    <definedName name="аичавыукфцу">#N/A</definedName>
    <definedName name="ап" localSheetId="0">#N/A</definedName>
    <definedName name="ап">#N/A</definedName>
    <definedName name="апапарп" localSheetId="0">#N/A</definedName>
    <definedName name="апапарп">#N/A</definedName>
    <definedName name="аппячфы" localSheetId="0">#N/A</definedName>
    <definedName name="аппячфы">#N/A</definedName>
    <definedName name="б" localSheetId="0">#REF!</definedName>
    <definedName name="б">#REF!</definedName>
    <definedName name="Базовые">'[13]Производство электроэнергии'!$A$95</definedName>
    <definedName name="БазовыйПериод">[14]Заголовок!$B$15</definedName>
    <definedName name="Бюджетные_электроэнергии">'[13]Производство электроэнергии'!$A$111</definedName>
    <definedName name="в23ё" localSheetId="0">#N/A</definedName>
    <definedName name="в23ё">#N/A</definedName>
    <definedName name="вв" localSheetId="0">#N/A</definedName>
    <definedName name="вв">#N/A</definedName>
    <definedName name="впававапв" localSheetId="0">#N/A</definedName>
    <definedName name="впававапв">#N/A</definedName>
    <definedName name="впавпапаарп" localSheetId="0">#N/A</definedName>
    <definedName name="впавпапаарп">#N/A</definedName>
    <definedName name="второй" localSheetId="0">#REF!</definedName>
    <definedName name="второй">#REF!</definedName>
    <definedName name="вуавпаорпл" localSheetId="0">#N/A</definedName>
    <definedName name="вуавпаорпл">#N/A</definedName>
    <definedName name="вуквпапрпорлд" localSheetId="0">#N/A</definedName>
    <definedName name="вуквпапрпорлд">#N/A</definedName>
    <definedName name="вуув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лнрлоророр" localSheetId="0">#N/A</definedName>
    <definedName name="глнрлоророр">#N/A</definedName>
    <definedName name="гнгепнапра" hidden="1">{#N/A,#N/A,TRUE,"Лист1";#N/A,#N/A,TRUE,"Лист2";#N/A,#N/A,TRUE,"Лист3"}</definedName>
    <definedName name="гнгопропрппра" localSheetId="0">#N/A</definedName>
    <definedName name="гнгопропрппра">#N/A</definedName>
    <definedName name="гнеорпопорпропр" localSheetId="0">#N/A</definedName>
    <definedName name="гнеорпопорпропр">#N/A</definedName>
    <definedName name="гннрпррапапв" localSheetId="0">#N/A</definedName>
    <definedName name="гннрпррапапв">#N/A</definedName>
    <definedName name="гнортимв" localSheetId="0">#N/A</definedName>
    <definedName name="гнортимв">#N/A</definedName>
    <definedName name="гнрпрпап" localSheetId="0">#N/A</definedName>
    <definedName name="гнрпрпап">#N/A</definedName>
    <definedName name="гороппрапа" localSheetId="0">#N/A</definedName>
    <definedName name="гороппрапа">#N/A</definedName>
    <definedName name="гошгрииапв" localSheetId="0">#N/A</definedName>
    <definedName name="гошгрииапв">#N/A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ллллоиммссч" localSheetId="0">#N/A</definedName>
    <definedName name="дллллоиммссч">#N/A</definedName>
    <definedName name="Доход">#N/A</definedName>
    <definedName name="дшголлололол" hidden="1">{#N/A,#N/A,TRUE,"Лист1";#N/A,#N/A,TRUE,"Лист2";#N/A,#N/A,TRUE,"Лист3"}</definedName>
    <definedName name="дшлгорормсм" localSheetId="0">#N/A</definedName>
    <definedName name="дшлгорормсм">#N/A</definedName>
    <definedName name="дшлолоирмпр" localSheetId="0">#N/A</definedName>
    <definedName name="дшлолоирмпр">#N/A</definedName>
    <definedName name="дшшгргрп" localSheetId="0">#N/A</definedName>
    <definedName name="дшшгргрп">#N/A</definedName>
    <definedName name="еапапарорппис" hidden="1">{#N/A,#N/A,TRUE,"Лист1";#N/A,#N/A,TRUE,"Лист2";#N/A,#N/A,TRUE,"Лист3"}</definedName>
    <definedName name="еапарпорпол" localSheetId="0">#N/A</definedName>
    <definedName name="еапарпорпол">#N/A</definedName>
    <definedName name="евапараорплор" hidden="1">{#N/A,#N/A,TRUE,"Лист1";#N/A,#N/A,TRUE,"Лист2";#N/A,#N/A,TRUE,"Лист3"}</definedName>
    <definedName name="екваппрмрп" localSheetId="0">#N/A</definedName>
    <definedName name="екваппрмрп">#N/A</definedName>
    <definedName name="жддлолпраапва" localSheetId="0">#N/A</definedName>
    <definedName name="жддлолпраапва">#N/A</definedName>
    <definedName name="ждждлдлодл" hidden="1">{#N/A,#N/A,TRUE,"Лист1";#N/A,#N/A,TRUE,"Лист2";#N/A,#N/A,TRUE,"Лист3"}</definedName>
    <definedName name="жздлдооррапав" localSheetId="0">#N/A</definedName>
    <definedName name="жздлдооррапав">#N/A</definedName>
    <definedName name="жзлдолорапрв" localSheetId="0">#N/A</definedName>
    <definedName name="жзлдолорапрв">#N/A</definedName>
    <definedName name="_xlnm.Print_Titles">'[15]ИТОГИ  по Н,Р,Э,Q'!$A$2:$IV$4</definedName>
    <definedName name="ЗГАЭС" localSheetId="0">#N/A</definedName>
    <definedName name="ЗГАЭС">#N/A</definedName>
    <definedName name="ЗП1">[16]Лист13!$A$2</definedName>
    <definedName name="ЗП2">[16]Лист13!$B$2</definedName>
    <definedName name="ЗП3">[16]Лист13!$C$2</definedName>
    <definedName name="ЗП4">[16]Лист13!$D$2</definedName>
    <definedName name="зщдллоопн" localSheetId="0">#N/A</definedName>
    <definedName name="зщдллоопн">#N/A</definedName>
    <definedName name="зщзшщшггрса" localSheetId="0">#N/A</definedName>
    <definedName name="зщзшщшггрса">#N/A</definedName>
    <definedName name="зщщщшгрпаав" hidden="1">{#N/A,#N/A,TRUE,"Лист1";#N/A,#N/A,TRUE,"Лист2";#N/A,#N/A,TRUE,"Лист3"}</definedName>
    <definedName name="иеркаецуф" localSheetId="0">#N/A</definedName>
    <definedName name="иеркаецуф">#N/A</definedName>
    <definedName name="индцкавг98" hidden="1">{#N/A,#N/A,TRUE,"Лист1";#N/A,#N/A,TRUE,"Лист2";#N/A,#N/A,TRUE,"Лист3"}</definedName>
    <definedName name="иполрж" localSheetId="0" hidden="1">'[2]на 1 тут'!#REF!</definedName>
    <definedName name="иполрж" hidden="1">'[2]на 1 тут'!#REF!</definedName>
    <definedName name="й" localSheetId="0">#N/A</definedName>
    <definedName name="й">#N/A</definedName>
    <definedName name="йй" localSheetId="0">#N/A</definedName>
    <definedName name="йй">#N/A</definedName>
    <definedName name="квырмпро" localSheetId="0">#N/A</definedName>
    <definedName name="квырмпро">#N/A</definedName>
    <definedName name="ке" localSheetId="0">#N/A</definedName>
    <definedName name="ке">#N/A</definedName>
    <definedName name="кеппппппппппп" hidden="1">{#N/A,#N/A,TRUE,"Лист1";#N/A,#N/A,TRUE,"Лист2";#N/A,#N/A,TRUE,"Лист3"}</definedName>
    <definedName name="лдлдолорар" hidden="1">{#N/A,#N/A,TRUE,"Лист1";#N/A,#N/A,TRUE,"Лист2";#N/A,#N/A,TRUE,"Лист3"}</definedName>
    <definedName name="лдолрорваы" localSheetId="0">#N/A</definedName>
    <definedName name="лдолрорваы">#N/A</definedName>
    <definedName name="лоититмим" localSheetId="0">#N/A</definedName>
    <definedName name="лоититмим">#N/A</definedName>
    <definedName name="лолориапвав" localSheetId="0">#N/A</definedName>
    <definedName name="лолориапвав">#N/A</definedName>
    <definedName name="лолорорм" localSheetId="0">#N/A</definedName>
    <definedName name="лолорорм">#N/A</definedName>
    <definedName name="лолроипр" localSheetId="0">#N/A</definedName>
    <definedName name="лолроипр">#N/A</definedName>
    <definedName name="лоорпрсмп" localSheetId="0">#N/A</definedName>
    <definedName name="лоорпрсмп">#N/A</definedName>
    <definedName name="лоролропапрапапа" localSheetId="0">#N/A</definedName>
    <definedName name="лоролропапрапапа">#N/A</definedName>
    <definedName name="лорпрмисмсчвааычв" localSheetId="0">#N/A</definedName>
    <definedName name="лорпрмисмсчвааычв">#N/A</definedName>
    <definedName name="лорроакеа" localSheetId="0">#N/A</definedName>
    <definedName name="лорроакеа">#N/A</definedName>
    <definedName name="льтоиаваыв" localSheetId="0">#N/A</definedName>
    <definedName name="льтоиаваыв">#N/A</definedName>
    <definedName name="марэм" localSheetId="0" hidden="1">'[2]на 1 тут'!#REF!</definedName>
    <definedName name="марэм" hidden="1">'[2]на 1 тут'!#REF!</definedName>
    <definedName name="мииапвв" localSheetId="0">#N/A</definedName>
    <definedName name="мииапвв">#N/A</definedName>
    <definedName name="мпачывя" localSheetId="0" hidden="1">'[2]на 1 тут'!#REF!</definedName>
    <definedName name="мпачывя" hidden="1">'[2]на 1 тут'!#REF!</definedName>
    <definedName name="мпрмрпсвачва" localSheetId="0">#N/A</definedName>
    <definedName name="мпрмрпсвачва">#N/A</definedName>
    <definedName name="мсапваывф" localSheetId="0">#N/A</definedName>
    <definedName name="мсапваывф">#N/A</definedName>
    <definedName name="мсчвавя" localSheetId="0">#N/A</definedName>
    <definedName name="мсчвавя">#N/A</definedName>
    <definedName name="мым" localSheetId="0">#N/A</definedName>
    <definedName name="мым">#N/A</definedName>
    <definedName name="н78е" localSheetId="0">#N/A</definedName>
    <definedName name="н78е">#N/A</definedName>
    <definedName name="название" localSheetId="0">'[17] НВВ передача'!#REF!</definedName>
    <definedName name="название">'[17] НВВ передача'!#REF!</definedName>
    <definedName name="наропплон" localSheetId="0">#N/A</definedName>
    <definedName name="наропплон">#N/A</definedName>
    <definedName name="Население">'[13]Производство электроэнергии'!$A$124</definedName>
    <definedName name="нгеинсцф" localSheetId="0">#N/A</definedName>
    <definedName name="нгеинсцф">#N/A</definedName>
    <definedName name="нгневаапор" hidden="1">{#N/A,#N/A,TRUE,"Лист1";#N/A,#N/A,TRUE,"Лист2";#N/A,#N/A,TRUE,"Лист3"}</definedName>
    <definedName name="неамрр" localSheetId="0">#N/A</definedName>
    <definedName name="неамрр">#N/A</definedName>
    <definedName name="нееегенененененененннене" localSheetId="0">#N/A</definedName>
    <definedName name="нееегенененененененннене">#N/A</definedName>
    <definedName name="ненрпп" localSheetId="0">#N/A</definedName>
    <definedName name="ненрпп">#N/A</definedName>
    <definedName name="огпорпарсм" localSheetId="0">#N/A</definedName>
    <definedName name="огпорпарсм">#N/A</definedName>
    <definedName name="огтитимисмсмсва" localSheetId="0">#N/A</definedName>
    <definedName name="огтитимисмсмсва">#N/A</definedName>
    <definedName name="олдолтрь" localSheetId="0">#N/A</definedName>
    <definedName name="олдолтрь">#N/A</definedName>
    <definedName name="оллртимиава" hidden="1">{#N/A,#N/A,TRUE,"Лист1";#N/A,#N/A,TRUE,"Лист2";#N/A,#N/A,TRUE,"Лист3"}</definedName>
    <definedName name="олльимсаы" localSheetId="0">#N/A</definedName>
    <definedName name="олльимсаы">#N/A</definedName>
    <definedName name="олорлрорит" localSheetId="0">#N/A</definedName>
    <definedName name="олорлрорит">#N/A</definedName>
    <definedName name="олритиимсмсв" localSheetId="0">#N/A</definedName>
    <definedName name="олритиимсмсв">#N/A</definedName>
    <definedName name="олрриоипрм" localSheetId="0">#N/A</definedName>
    <definedName name="олрриоипрм">#N/A</definedName>
    <definedName name="омимимсмис" localSheetId="0">#N/A</definedName>
    <definedName name="омимимсмис">#N/A</definedName>
    <definedName name="опропроапрапра" localSheetId="0">#N/A</definedName>
    <definedName name="опропроапрапра">#N/A</definedName>
    <definedName name="опрорпрпапрапрвава" localSheetId="0">#N/A</definedName>
    <definedName name="опрорпрпапрапрвава">#N/A</definedName>
    <definedName name="орлопапвпа" localSheetId="0">#N/A</definedName>
    <definedName name="орлопапвпа">#N/A</definedName>
    <definedName name="орлороррлоорпапа" hidden="1">{#N/A,#N/A,TRUE,"Лист1";#N/A,#N/A,TRUE,"Лист2";#N/A,#N/A,TRUE,"Лист3"}</definedName>
    <definedName name="ороиприм" localSheetId="0">#N/A</definedName>
    <definedName name="ороиприм">#N/A</definedName>
    <definedName name="оролпррпап" localSheetId="0">#N/A</definedName>
    <definedName name="оролпррпап">#N/A</definedName>
    <definedName name="ороорправ" hidden="1">{#N/A,#N/A,TRUE,"Лист1";#N/A,#N/A,TRUE,"Лист2";#N/A,#N/A,TRUE,"Лист3"}</definedName>
    <definedName name="оропоненеваыв" localSheetId="0">#N/A</definedName>
    <definedName name="оропоненеваыв">#N/A</definedName>
    <definedName name="оропорап" localSheetId="0">#N/A</definedName>
    <definedName name="оропорап">#N/A</definedName>
    <definedName name="оропрпрарпвч" localSheetId="0">#N/A</definedName>
    <definedName name="оропрпрарпвч">#N/A</definedName>
    <definedName name="орорпрапвкак" localSheetId="0">#N/A</definedName>
    <definedName name="орорпрапвкак">#N/A</definedName>
    <definedName name="орорпропмрм" localSheetId="0">#N/A</definedName>
    <definedName name="орорпропмрм">#N/A</definedName>
    <definedName name="орорпрпакв" localSheetId="0">#N/A</definedName>
    <definedName name="орорпрпакв">#N/A</definedName>
    <definedName name="орортитмимисаа" localSheetId="0">#N/A</definedName>
    <definedName name="орортитмимисаа">#N/A</definedName>
    <definedName name="орпорпаерв" localSheetId="0">#N/A</definedName>
    <definedName name="орпорпаерв">#N/A</definedName>
    <definedName name="орпрмпачвуыф" localSheetId="0">#N/A</definedName>
    <definedName name="орпрмпачвуыф">#N/A</definedName>
    <definedName name="орримими" localSheetId="0">#N/A</definedName>
    <definedName name="орримими">#N/A</definedName>
    <definedName name="ОтпускЭлектроэнергииИтогоБаз">'[14]6'!$C$15</definedName>
    <definedName name="ОтпускЭлектроэнергииИтогоРег">'[14]6'!$C$24</definedName>
    <definedName name="памсмчвв" hidden="1">{#N/A,#N/A,TRUE,"Лист1";#N/A,#N/A,TRUE,"Лист2";#N/A,#N/A,TRUE,"Лист3"}</definedName>
    <definedName name="паопаорпопро" localSheetId="0">#N/A</definedName>
    <definedName name="паопаорпопро">#N/A</definedName>
    <definedName name="папаорпрпрпр" hidden="1">{#N/A,#N/A,TRUE,"Лист1";#N/A,#N/A,TRUE,"Лист2";#N/A,#N/A,TRUE,"Лист3"}</definedName>
    <definedName name="парапаорар" localSheetId="0">#N/A</definedName>
    <definedName name="парапаорар">#N/A</definedName>
    <definedName name="первый" localSheetId="0">#REF!</definedName>
    <definedName name="первый">#REF!</definedName>
    <definedName name="Период" localSheetId="0">#REF!</definedName>
    <definedName name="Период">#REF!</definedName>
    <definedName name="ПериодРегулирования">[14]Заголовок!$B$14</definedName>
    <definedName name="пиримисмсмчсы" localSheetId="0">#N/A</definedName>
    <definedName name="пиримисмсмчсы">#N/A</definedName>
    <definedName name="план56" localSheetId="0">#N/A</definedName>
    <definedName name="план56">#N/A</definedName>
    <definedName name="пмисмсмсчсмч" localSheetId="0">#N/A</definedName>
    <definedName name="пмисмсмсчсмч">#N/A</definedName>
    <definedName name="пппп" localSheetId="0">#N/A</definedName>
    <definedName name="пппп">#N/A</definedName>
    <definedName name="праорарпвкав" localSheetId="0">#N/A</definedName>
    <definedName name="праорарпвкав">#N/A</definedName>
    <definedName name="прибыль3" hidden="1">{#N/A,#N/A,TRUE,"Лист1";#N/A,#N/A,TRUE,"Лист2";#N/A,#N/A,TRUE,"Лист3"}</definedName>
    <definedName name="пропорпшгршг" localSheetId="0">#N/A</definedName>
    <definedName name="пропорпшгршг">#N/A</definedName>
    <definedName name="Прочие_электроэнергии">'[13]Производство электроэнергии'!$A$132</definedName>
    <definedName name="прпрапапвавав" localSheetId="0">#N/A</definedName>
    <definedName name="прпрапапвавав">#N/A</definedName>
    <definedName name="прпропорпрпр" hidden="1">{#N/A,#N/A,TRUE,"Лист1";#N/A,#N/A,TRUE,"Лист2";#N/A,#N/A,TRUE,"Лист3"}</definedName>
    <definedName name="прпропрпрпорп" localSheetId="0">#N/A</definedName>
    <definedName name="прпропрпрпорп">#N/A</definedName>
    <definedName name="пррпрпрпорпроп" localSheetId="0">#N/A</definedName>
    <definedName name="пррпрпрпорпроп">#N/A</definedName>
    <definedName name="рапмапыввя" localSheetId="0">#N/A</definedName>
    <definedName name="рапмапыввя">#N/A</definedName>
    <definedName name="рис1" hidden="1">{#N/A,#N/A,TRUE,"Лист1";#N/A,#N/A,TRUE,"Лист2";#N/A,#N/A,TRUE,"Лист3"}</definedName>
    <definedName name="ркенвапапрарп" localSheetId="0">#N/A</definedName>
    <definedName name="ркенвапапрарп">#N/A</definedName>
    <definedName name="рмпп" localSheetId="0">#N/A</definedName>
    <definedName name="рмпп">#N/A</definedName>
    <definedName name="ролрпраправ" localSheetId="0">#N/A</definedName>
    <definedName name="ролрпраправ">#N/A</definedName>
    <definedName name="роо" localSheetId="0">#N/A</definedName>
    <definedName name="роо">#N/A</definedName>
    <definedName name="роорпрпваы" localSheetId="0">#N/A</definedName>
    <definedName name="роорпрпваы">#N/A</definedName>
    <definedName name="рортимсчвы" hidden="1">{#N/A,#N/A,TRUE,"Лист1";#N/A,#N/A,TRUE,"Лист2";#N/A,#N/A,TRUE,"Лист3"}</definedName>
    <definedName name="рпарпапрап" localSheetId="0">#N/A</definedName>
    <definedName name="рпарпапрап">#N/A</definedName>
    <definedName name="рпплордлпава" localSheetId="0">#N/A</definedName>
    <definedName name="рпплордлпава">#N/A</definedName>
    <definedName name="рпрпмимимссмваы" localSheetId="0">#N/A</definedName>
    <definedName name="рпрпмимимссмваы">#N/A</definedName>
    <definedName name="ррапав" hidden="1">{#N/A,#N/A,TRUE,"Лист1";#N/A,#N/A,TRUE,"Лист2";#N/A,#N/A,TRUE,"Лист3"}</definedName>
    <definedName name="с" localSheetId="0">#N/A</definedName>
    <definedName name="с">#N/A</definedName>
    <definedName name="сапвпавапвапвп" localSheetId="0">#N/A</definedName>
    <definedName name="сапвпавапвапвп">#N/A</definedName>
    <definedName name="сс" localSheetId="0">#N/A</definedName>
    <definedName name="сс">#N/A</definedName>
    <definedName name="сссс" localSheetId="0">#N/A</definedName>
    <definedName name="сссс">#N/A</definedName>
    <definedName name="ссы" localSheetId="0">#N/A</definedName>
    <definedName name="ссы">#N/A</definedName>
    <definedName name="тп" hidden="1">{#N/A,#N/A,TRUE,"Лист1";#N/A,#N/A,TRUE,"Лист2";#N/A,#N/A,TRUE,"Лист3"}</definedName>
    <definedName name="ТПм">'[18]НВВ утв тарифы'!$H$17</definedName>
    <definedName name="третий" localSheetId="0">#REF!</definedName>
    <definedName name="третий">#REF!</definedName>
    <definedName name="у" localSheetId="0">#N/A</definedName>
    <definedName name="у">#N/A</definedName>
    <definedName name="у1" localSheetId="0">#N/A</definedName>
    <definedName name="у1">#N/A</definedName>
    <definedName name="ук" localSheetId="0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Ф" localSheetId="0">#N/A</definedName>
    <definedName name="УФ">#N/A</definedName>
    <definedName name="уыавыапвпаворорол" hidden="1">{#N/A,#N/A,TRUE,"Лист1";#N/A,#N/A,TRUE,"Лист2";#N/A,#N/A,TRUE,"Лист3"}</definedName>
    <definedName name="уываываывыпавыа" localSheetId="0">#N/A</definedName>
    <definedName name="уываываывыпавыа">#N/A</definedName>
    <definedName name="Филиал" localSheetId="0">#REF!</definedName>
    <definedName name="Филиал">#REF!</definedName>
    <definedName name="хэзббббшоолп" localSheetId="0">#N/A</definedName>
    <definedName name="хэзббббшоолп">#N/A</definedName>
    <definedName name="ц" localSheetId="0">#N/A</definedName>
    <definedName name="ц">#N/A</definedName>
    <definedName name="ц1" localSheetId="0">#N/A</definedName>
    <definedName name="ц1">#N/A</definedName>
    <definedName name="цу" localSheetId="0">#N/A</definedName>
    <definedName name="цу">#N/A</definedName>
    <definedName name="цуа" localSheetId="0">#N/A</definedName>
    <definedName name="цуа">#N/A</definedName>
    <definedName name="чавапвапвавав" localSheetId="0">#N/A</definedName>
    <definedName name="чавапвапвавав">#N/A</definedName>
    <definedName name="четвертый" localSheetId="0">#REF!</definedName>
    <definedName name="четвертый">#REF!</definedName>
    <definedName name="шглоьотьиита" localSheetId="0">#N/A</definedName>
    <definedName name="шглоьотьиита">#N/A</definedName>
    <definedName name="шгншногрппрпр" localSheetId="0">#N/A</definedName>
    <definedName name="шгншногрппрпр">#N/A</definedName>
    <definedName name="шгоропропрап" localSheetId="0">#N/A</definedName>
    <definedName name="шгоропропрап">#N/A</definedName>
    <definedName name="шгшрормпавкаы" hidden="1">{#N/A,#N/A,TRUE,"Лист1";#N/A,#N/A,TRUE,"Лист2";#N/A,#N/A,TRUE,"Лист3"}</definedName>
    <definedName name="шгшщгшпрпрапа" localSheetId="0">#N/A</definedName>
    <definedName name="шгшщгшпрпрапа">#N/A</definedName>
    <definedName name="шоапвваыаыф" hidden="1">{#N/A,#N/A,TRUE,"Лист1";#N/A,#N/A,TRUE,"Лист2";#N/A,#N/A,TRUE,"Лист3"}</definedName>
    <definedName name="шогоитими" localSheetId="0">#N/A</definedName>
    <definedName name="шогоитими">#N/A</definedName>
    <definedName name="шооитиаавч" hidden="1">{#N/A,#N/A,TRUE,"Лист1";#N/A,#N/A,TRUE,"Лист2";#N/A,#N/A,TRUE,"Лист3"}</definedName>
    <definedName name="шорорррпапра" localSheetId="0">#N/A</definedName>
    <definedName name="шорорррпапра">#N/A</definedName>
    <definedName name="шоррпвакуф" localSheetId="0">#N/A</definedName>
    <definedName name="шоррпвакуф">#N/A</definedName>
    <definedName name="шорттисаавч" localSheetId="0">#N/A</definedName>
    <definedName name="шорттисаавч">#N/A</definedName>
    <definedName name="штлоррпммпачв" localSheetId="0">#N/A</definedName>
    <definedName name="штлоррпммпачв">#N/A</definedName>
    <definedName name="шщщолоорпап" localSheetId="0">#N/A</definedName>
    <definedName name="шщщолоорпап">#N/A</definedName>
    <definedName name="щ" localSheetId="0">#N/A</definedName>
    <definedName name="щ">#N/A</definedName>
    <definedName name="щзллторм" localSheetId="0">#N/A</definedName>
    <definedName name="щзллторм">#N/A</definedName>
    <definedName name="щзшщлщщошшо" localSheetId="0">#N/A</definedName>
    <definedName name="щзшщлщщошшо">#N/A</definedName>
    <definedName name="щзшщшщгшроо" localSheetId="0">#N/A</definedName>
    <definedName name="щзшщшщгшроо">#N/A</definedName>
    <definedName name="щоллопекв" localSheetId="0">#N/A</definedName>
    <definedName name="щоллопекв">#N/A</definedName>
    <definedName name="щомекв" localSheetId="0">#N/A</definedName>
    <definedName name="щомекв">#N/A</definedName>
    <definedName name="щшгшиекв" localSheetId="0">#N/A</definedName>
    <definedName name="щшгшиекв">#N/A</definedName>
    <definedName name="щшлдолрорми" hidden="1">{#N/A,#N/A,TRUE,"Лист1";#N/A,#N/A,TRUE,"Лист2";#N/A,#N/A,TRUE,"Лист3"}</definedName>
    <definedName name="щшолььти" localSheetId="0">#N/A</definedName>
    <definedName name="щшолььти">#N/A</definedName>
    <definedName name="щшропса" localSheetId="0">#N/A</definedName>
    <definedName name="щшропса">#N/A</definedName>
    <definedName name="щшщгтропрпвс" localSheetId="0">#N/A</definedName>
    <definedName name="щшщгтропрпвс">#N/A</definedName>
    <definedName name="ыв" localSheetId="0">#N/A</definedName>
    <definedName name="ыв">#N/A</definedName>
    <definedName name="ывявапро" localSheetId="0">#N/A</definedName>
    <definedName name="ывявапро">#N/A</definedName>
    <definedName name="ыуаы" hidden="1">{#N/A,#N/A,TRUE,"Лист1";#N/A,#N/A,TRUE,"Лист2";#N/A,#N/A,TRUE,"Лист3"}</definedName>
    <definedName name="ыыыы" localSheetId="0">#N/A</definedName>
    <definedName name="ыыыы">#N/A</definedName>
    <definedName name="ЬЬ">'[19]ИТОГИ  по Н,Р,Э,Q'!$A$2:$IV$4</definedName>
    <definedName name="ЬЬЬ">'[20]ИТОГИ  по Н,Р,Э,Q'!$A$2:$IV$4</definedName>
    <definedName name="юбьбютьи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я" localSheetId="0">#N/A</definedName>
    <definedName name="я">#N/A</definedName>
    <definedName name="яя" localSheetId="0">#N/A</definedName>
    <definedName name="яя">#N/A</definedName>
    <definedName name="яяя" localSheetId="0">#N/A</definedName>
    <definedName name="яяя">#N/A</definedName>
  </definedNames>
  <calcPr calcId="125725"/>
</workbook>
</file>

<file path=xl/calcChain.xml><?xml version="1.0" encoding="utf-8"?>
<calcChain xmlns="http://schemas.openxmlformats.org/spreadsheetml/2006/main">
  <c r="CB73" i="1"/>
  <c r="BY73"/>
  <c r="BX73"/>
  <c r="BW73"/>
  <c r="BT73"/>
  <c r="BS73"/>
  <c r="BR73"/>
  <c r="BJ73"/>
  <c r="BI73"/>
  <c r="BH73"/>
  <c r="BE73"/>
  <c r="BD73"/>
  <c r="BC73"/>
  <c r="AZ73"/>
  <c r="AY73"/>
  <c r="AX73"/>
  <c r="AK73"/>
  <c r="AJ73"/>
  <c r="AI73"/>
  <c r="AF73"/>
  <c r="AE73"/>
  <c r="AD73"/>
  <c r="AA73"/>
  <c r="Z73"/>
  <c r="Y73"/>
  <c r="Q73"/>
  <c r="P73"/>
  <c r="O73"/>
  <c r="L73"/>
  <c r="K73"/>
  <c r="J73"/>
  <c r="G73"/>
  <c r="F73"/>
  <c r="E73"/>
  <c r="CI71"/>
  <c r="CH71"/>
  <c r="CG71"/>
  <c r="CF71"/>
  <c r="CE71"/>
  <c r="BZ71"/>
  <c r="BU71"/>
  <c r="BP71"/>
  <c r="BO71"/>
  <c r="CN71" s="1"/>
  <c r="BN71"/>
  <c r="CM71" s="1"/>
  <c r="BM71"/>
  <c r="CL71" s="1"/>
  <c r="BL71"/>
  <c r="CK71" s="1"/>
  <c r="CJ71" s="1"/>
  <c r="BK71"/>
  <c r="BF71"/>
  <c r="BA71"/>
  <c r="AV71"/>
  <c r="AP71"/>
  <c r="AO71"/>
  <c r="AN71"/>
  <c r="AM71"/>
  <c r="AL71"/>
  <c r="AG71"/>
  <c r="AB71"/>
  <c r="W71"/>
  <c r="V71"/>
  <c r="CS71" s="1"/>
  <c r="U71"/>
  <c r="CR71" s="1"/>
  <c r="T71"/>
  <c r="CQ71" s="1"/>
  <c r="S71"/>
  <c r="CP71" s="1"/>
  <c r="CO71" s="1"/>
  <c r="R71"/>
  <c r="M71"/>
  <c r="H71"/>
  <c r="C71"/>
  <c r="CI70"/>
  <c r="CH70"/>
  <c r="CG70"/>
  <c r="CF70"/>
  <c r="CE70"/>
  <c r="BZ70"/>
  <c r="BU70"/>
  <c r="BP70"/>
  <c r="BO70"/>
  <c r="CN70" s="1"/>
  <c r="BN70"/>
  <c r="CM70" s="1"/>
  <c r="BM70"/>
  <c r="CL70" s="1"/>
  <c r="BL70"/>
  <c r="CK70" s="1"/>
  <c r="CJ70" s="1"/>
  <c r="BK70"/>
  <c r="BF70"/>
  <c r="BA70"/>
  <c r="AV70"/>
  <c r="AP70"/>
  <c r="AO70"/>
  <c r="AN70"/>
  <c r="AM70"/>
  <c r="AL70"/>
  <c r="AG70"/>
  <c r="AB70"/>
  <c r="W70"/>
  <c r="V70"/>
  <c r="CS70" s="1"/>
  <c r="U70"/>
  <c r="CR70" s="1"/>
  <c r="T70"/>
  <c r="CQ70" s="1"/>
  <c r="S70"/>
  <c r="CP70" s="1"/>
  <c r="CO70" s="1"/>
  <c r="R70"/>
  <c r="M70"/>
  <c r="H70"/>
  <c r="C70"/>
  <c r="CI69"/>
  <c r="CH69"/>
  <c r="CG69"/>
  <c r="CF69"/>
  <c r="CE69"/>
  <c r="BZ69"/>
  <c r="BU69"/>
  <c r="BP69"/>
  <c r="BO69"/>
  <c r="CN69" s="1"/>
  <c r="BN69"/>
  <c r="CM69" s="1"/>
  <c r="BM69"/>
  <c r="CL69" s="1"/>
  <c r="BL69"/>
  <c r="CK69" s="1"/>
  <c r="CJ69" s="1"/>
  <c r="BK69"/>
  <c r="BF69"/>
  <c r="BA69"/>
  <c r="AV69"/>
  <c r="AP69"/>
  <c r="AO69"/>
  <c r="AN69"/>
  <c r="AM69"/>
  <c r="AL69"/>
  <c r="AG69"/>
  <c r="AB69"/>
  <c r="W69"/>
  <c r="V69"/>
  <c r="CS69" s="1"/>
  <c r="U69"/>
  <c r="CR69" s="1"/>
  <c r="T69"/>
  <c r="CQ69" s="1"/>
  <c r="S69"/>
  <c r="CP69" s="1"/>
  <c r="CO69" s="1"/>
  <c r="R69"/>
  <c r="M69"/>
  <c r="H69"/>
  <c r="C69"/>
  <c r="CI68"/>
  <c r="CH68"/>
  <c r="CG68"/>
  <c r="CF68"/>
  <c r="CE68"/>
  <c r="BZ68"/>
  <c r="BU68"/>
  <c r="BP68"/>
  <c r="BO68"/>
  <c r="CN68" s="1"/>
  <c r="BN68"/>
  <c r="CM68" s="1"/>
  <c r="BM68"/>
  <c r="CL68" s="1"/>
  <c r="BL68"/>
  <c r="CK68" s="1"/>
  <c r="CJ68" s="1"/>
  <c r="BK68"/>
  <c r="BF68"/>
  <c r="BA68"/>
  <c r="AV68"/>
  <c r="AP68"/>
  <c r="AO68"/>
  <c r="AN68"/>
  <c r="AM68"/>
  <c r="AL68"/>
  <c r="AG68"/>
  <c r="AB68"/>
  <c r="W68"/>
  <c r="V68"/>
  <c r="CS68" s="1"/>
  <c r="U68"/>
  <c r="CR68" s="1"/>
  <c r="T68"/>
  <c r="CQ68" s="1"/>
  <c r="S68"/>
  <c r="CP68" s="1"/>
  <c r="CO68" s="1"/>
  <c r="R68"/>
  <c r="M68"/>
  <c r="H68"/>
  <c r="C68"/>
  <c r="CI67"/>
  <c r="CH67"/>
  <c r="CG67"/>
  <c r="CF67"/>
  <c r="CE67"/>
  <c r="BZ67"/>
  <c r="BU67"/>
  <c r="BP67"/>
  <c r="BO67"/>
  <c r="CN67" s="1"/>
  <c r="BN67"/>
  <c r="CM67" s="1"/>
  <c r="BM67"/>
  <c r="CL67" s="1"/>
  <c r="BL67"/>
  <c r="CK67" s="1"/>
  <c r="CJ67" s="1"/>
  <c r="BK67"/>
  <c r="BF67"/>
  <c r="BA67"/>
  <c r="AV67"/>
  <c r="AP67"/>
  <c r="AO67"/>
  <c r="AN67"/>
  <c r="AM67"/>
  <c r="AL67"/>
  <c r="AG67"/>
  <c r="AB67"/>
  <c r="W67"/>
  <c r="V67"/>
  <c r="CS67" s="1"/>
  <c r="U67"/>
  <c r="CR67" s="1"/>
  <c r="T67"/>
  <c r="CQ67" s="1"/>
  <c r="S67"/>
  <c r="CP67" s="1"/>
  <c r="CO67" s="1"/>
  <c r="R67"/>
  <c r="M67"/>
  <c r="H67"/>
  <c r="C67"/>
  <c r="CI66"/>
  <c r="CH66"/>
  <c r="CG66"/>
  <c r="CF66"/>
  <c r="CE66"/>
  <c r="BZ66"/>
  <c r="BU66"/>
  <c r="BP66"/>
  <c r="BO66"/>
  <c r="CN66" s="1"/>
  <c r="BN66"/>
  <c r="CM66" s="1"/>
  <c r="BM66"/>
  <c r="CL66" s="1"/>
  <c r="BL66"/>
  <c r="CK66" s="1"/>
  <c r="CJ66" s="1"/>
  <c r="BK66"/>
  <c r="BF66"/>
  <c r="BA66"/>
  <c r="AV66"/>
  <c r="AP66"/>
  <c r="AO66"/>
  <c r="AN66"/>
  <c r="AM66"/>
  <c r="AL66"/>
  <c r="AG66"/>
  <c r="AB66"/>
  <c r="W66"/>
  <c r="V66"/>
  <c r="CS66" s="1"/>
  <c r="U66"/>
  <c r="CR66" s="1"/>
  <c r="T66"/>
  <c r="CQ66" s="1"/>
  <c r="S66"/>
  <c r="CP66" s="1"/>
  <c r="CO66" s="1"/>
  <c r="R66"/>
  <c r="M66"/>
  <c r="H66"/>
  <c r="C66"/>
  <c r="CI65"/>
  <c r="CH65"/>
  <c r="CG65"/>
  <c r="CF65"/>
  <c r="CE65"/>
  <c r="BZ65"/>
  <c r="BU65"/>
  <c r="BP65"/>
  <c r="BO65"/>
  <c r="CN65" s="1"/>
  <c r="BN65"/>
  <c r="CM65" s="1"/>
  <c r="BM65"/>
  <c r="CL65" s="1"/>
  <c r="BL65"/>
  <c r="CK65" s="1"/>
  <c r="CJ65" s="1"/>
  <c r="BK65"/>
  <c r="BF65"/>
  <c r="BA65"/>
  <c r="AV65"/>
  <c r="AP65"/>
  <c r="AO65"/>
  <c r="AN65"/>
  <c r="AM65"/>
  <c r="AL65"/>
  <c r="AG65"/>
  <c r="AB65"/>
  <c r="W65"/>
  <c r="V65"/>
  <c r="CS65" s="1"/>
  <c r="U65"/>
  <c r="CR65" s="1"/>
  <c r="T65"/>
  <c r="CQ65" s="1"/>
  <c r="S65"/>
  <c r="CP65" s="1"/>
  <c r="CO65" s="1"/>
  <c r="R65"/>
  <c r="M65"/>
  <c r="H65"/>
  <c r="C65"/>
  <c r="CI64"/>
  <c r="CH64"/>
  <c r="CG64"/>
  <c r="CF64"/>
  <c r="CE64"/>
  <c r="BZ64"/>
  <c r="BU64"/>
  <c r="BP64"/>
  <c r="BO64"/>
  <c r="CN64" s="1"/>
  <c r="BN64"/>
  <c r="CM64" s="1"/>
  <c r="BM64"/>
  <c r="CL64" s="1"/>
  <c r="BL64"/>
  <c r="CK64" s="1"/>
  <c r="CJ64" s="1"/>
  <c r="BK64"/>
  <c r="BF64"/>
  <c r="BA64"/>
  <c r="AV64"/>
  <c r="AP64"/>
  <c r="AO64"/>
  <c r="AN64"/>
  <c r="AM64"/>
  <c r="AL64"/>
  <c r="AG64"/>
  <c r="AB64"/>
  <c r="W64"/>
  <c r="V64"/>
  <c r="CS64" s="1"/>
  <c r="U64"/>
  <c r="CR64" s="1"/>
  <c r="T64"/>
  <c r="CQ64" s="1"/>
  <c r="S64"/>
  <c r="CP64" s="1"/>
  <c r="CO64" s="1"/>
  <c r="R64"/>
  <c r="M64"/>
  <c r="H64"/>
  <c r="C64"/>
  <c r="CI63"/>
  <c r="CH63"/>
  <c r="CG63"/>
  <c r="CF63"/>
  <c r="CE63"/>
  <c r="BZ63"/>
  <c r="BU63"/>
  <c r="BP63"/>
  <c r="BO63"/>
  <c r="CN63" s="1"/>
  <c r="BN63"/>
  <c r="CM63" s="1"/>
  <c r="BM63"/>
  <c r="CL63" s="1"/>
  <c r="BL63"/>
  <c r="CK63" s="1"/>
  <c r="CJ63" s="1"/>
  <c r="BK63"/>
  <c r="BF63"/>
  <c r="BA63"/>
  <c r="AV63"/>
  <c r="AP63"/>
  <c r="AO63"/>
  <c r="AN63"/>
  <c r="AM63"/>
  <c r="AL63"/>
  <c r="AG63"/>
  <c r="AB63"/>
  <c r="W63"/>
  <c r="V63"/>
  <c r="CS63" s="1"/>
  <c r="U63"/>
  <c r="CR63" s="1"/>
  <c r="T63"/>
  <c r="CQ63" s="1"/>
  <c r="S63"/>
  <c r="CP63" s="1"/>
  <c r="CO63" s="1"/>
  <c r="R63"/>
  <c r="M63"/>
  <c r="H63"/>
  <c r="C63"/>
  <c r="CI62"/>
  <c r="CH62"/>
  <c r="CG62"/>
  <c r="CF62"/>
  <c r="CE62"/>
  <c r="BZ62"/>
  <c r="BU62"/>
  <c r="BP62"/>
  <c r="BO62"/>
  <c r="CN62" s="1"/>
  <c r="BN62"/>
  <c r="CM62" s="1"/>
  <c r="BM62"/>
  <c r="CL62" s="1"/>
  <c r="BL62"/>
  <c r="CK62" s="1"/>
  <c r="CJ62" s="1"/>
  <c r="BK62"/>
  <c r="BF62"/>
  <c r="BA62"/>
  <c r="AV62"/>
  <c r="AP62"/>
  <c r="AO62"/>
  <c r="AN62"/>
  <c r="AM62"/>
  <c r="AL62"/>
  <c r="AG62"/>
  <c r="AB62"/>
  <c r="W62"/>
  <c r="V62"/>
  <c r="CS62" s="1"/>
  <c r="U62"/>
  <c r="CR62" s="1"/>
  <c r="T62"/>
  <c r="CQ62" s="1"/>
  <c r="S62"/>
  <c r="CP62" s="1"/>
  <c r="CO62" s="1"/>
  <c r="R62"/>
  <c r="M62"/>
  <c r="H62"/>
  <c r="C62"/>
  <c r="CI61"/>
  <c r="CH61"/>
  <c r="CG61"/>
  <c r="CF61"/>
  <c r="CE61"/>
  <c r="BZ61"/>
  <c r="BU61"/>
  <c r="BP61"/>
  <c r="BO61"/>
  <c r="CN61" s="1"/>
  <c r="BN61"/>
  <c r="CM61" s="1"/>
  <c r="BM61"/>
  <c r="CL61" s="1"/>
  <c r="BL61"/>
  <c r="CK61" s="1"/>
  <c r="CJ61" s="1"/>
  <c r="BK61"/>
  <c r="BF61"/>
  <c r="BA61"/>
  <c r="AV61"/>
  <c r="AP61"/>
  <c r="AO61"/>
  <c r="AN61"/>
  <c r="AM61"/>
  <c r="AL61"/>
  <c r="AG61"/>
  <c r="AB61"/>
  <c r="W61"/>
  <c r="V61"/>
  <c r="CS61" s="1"/>
  <c r="U61"/>
  <c r="CR61" s="1"/>
  <c r="T61"/>
  <c r="CQ61" s="1"/>
  <c r="S61"/>
  <c r="CP61" s="1"/>
  <c r="CO61" s="1"/>
  <c r="R61"/>
  <c r="M61"/>
  <c r="H61"/>
  <c r="C61"/>
  <c r="CI60"/>
  <c r="CH60"/>
  <c r="CG60"/>
  <c r="CF60"/>
  <c r="CE60"/>
  <c r="BZ60"/>
  <c r="BU60"/>
  <c r="BP60"/>
  <c r="BO60"/>
  <c r="CN60" s="1"/>
  <c r="BN60"/>
  <c r="CM60" s="1"/>
  <c r="BM60"/>
  <c r="CL60" s="1"/>
  <c r="BL60"/>
  <c r="CK60" s="1"/>
  <c r="CJ60" s="1"/>
  <c r="BK60"/>
  <c r="BF60"/>
  <c r="BA60"/>
  <c r="AV60"/>
  <c r="AP60"/>
  <c r="AO60"/>
  <c r="AN60"/>
  <c r="AM60"/>
  <c r="AL60"/>
  <c r="AG60"/>
  <c r="AB60"/>
  <c r="W60"/>
  <c r="V60"/>
  <c r="CS60" s="1"/>
  <c r="U60"/>
  <c r="CR60" s="1"/>
  <c r="T60"/>
  <c r="CQ60" s="1"/>
  <c r="S60"/>
  <c r="CP60" s="1"/>
  <c r="CO60" s="1"/>
  <c r="R60"/>
  <c r="M60"/>
  <c r="H60"/>
  <c r="C60"/>
  <c r="CI59"/>
  <c r="CH59"/>
  <c r="CG59"/>
  <c r="CF59"/>
  <c r="CE59"/>
  <c r="BZ59"/>
  <c r="BU59"/>
  <c r="BP59"/>
  <c r="BO59"/>
  <c r="CN59" s="1"/>
  <c r="BN59"/>
  <c r="CM59" s="1"/>
  <c r="BM59"/>
  <c r="CL59" s="1"/>
  <c r="BL59"/>
  <c r="CK59" s="1"/>
  <c r="CJ59" s="1"/>
  <c r="BK59"/>
  <c r="BF59"/>
  <c r="BA59"/>
  <c r="AV59"/>
  <c r="AP59"/>
  <c r="AO59"/>
  <c r="AN59"/>
  <c r="AM59"/>
  <c r="AL59"/>
  <c r="AG59"/>
  <c r="AB59"/>
  <c r="W59"/>
  <c r="V59"/>
  <c r="CS59" s="1"/>
  <c r="U59"/>
  <c r="CR59" s="1"/>
  <c r="T59"/>
  <c r="CQ59" s="1"/>
  <c r="S59"/>
  <c r="CP59" s="1"/>
  <c r="CO59" s="1"/>
  <c r="R59"/>
  <c r="M59"/>
  <c r="H59"/>
  <c r="C59"/>
  <c r="CI58"/>
  <c r="CH58"/>
  <c r="CG58"/>
  <c r="CF58"/>
  <c r="CE58"/>
  <c r="BZ58"/>
  <c r="BU58"/>
  <c r="BP58"/>
  <c r="BO58"/>
  <c r="CN58" s="1"/>
  <c r="BN58"/>
  <c r="CM58" s="1"/>
  <c r="BM58"/>
  <c r="CL58" s="1"/>
  <c r="BL58"/>
  <c r="CK58" s="1"/>
  <c r="CJ58" s="1"/>
  <c r="BK58"/>
  <c r="BF58"/>
  <c r="BA58"/>
  <c r="AV58"/>
  <c r="AP58"/>
  <c r="AO58"/>
  <c r="AN58"/>
  <c r="AM58"/>
  <c r="AL58"/>
  <c r="AG58"/>
  <c r="AB58"/>
  <c r="W58"/>
  <c r="V58"/>
  <c r="CS58" s="1"/>
  <c r="U58"/>
  <c r="CR58" s="1"/>
  <c r="T58"/>
  <c r="CQ58" s="1"/>
  <c r="S58"/>
  <c r="CP58" s="1"/>
  <c r="CO58" s="1"/>
  <c r="R58"/>
  <c r="M58"/>
  <c r="H58"/>
  <c r="C58"/>
  <c r="CI57"/>
  <c r="CH57"/>
  <c r="CG57"/>
  <c r="CF57"/>
  <c r="CE57"/>
  <c r="BZ57"/>
  <c r="BU57"/>
  <c r="BP57"/>
  <c r="BO57"/>
  <c r="CN57" s="1"/>
  <c r="BN57"/>
  <c r="CM57" s="1"/>
  <c r="BM57"/>
  <c r="CL57" s="1"/>
  <c r="BL57"/>
  <c r="CK57" s="1"/>
  <c r="CJ57" s="1"/>
  <c r="BK57"/>
  <c r="BF57"/>
  <c r="BA57"/>
  <c r="AV57"/>
  <c r="AP57"/>
  <c r="AO57"/>
  <c r="AN57"/>
  <c r="AM57"/>
  <c r="AL57"/>
  <c r="AG57"/>
  <c r="AB57"/>
  <c r="W57"/>
  <c r="V57"/>
  <c r="CS57" s="1"/>
  <c r="U57"/>
  <c r="CR57" s="1"/>
  <c r="T57"/>
  <c r="CQ57" s="1"/>
  <c r="S57"/>
  <c r="CP57" s="1"/>
  <c r="CO57" s="1"/>
  <c r="R57"/>
  <c r="M57"/>
  <c r="H57"/>
  <c r="C57"/>
  <c r="CI56"/>
  <c r="CH56"/>
  <c r="CG56"/>
  <c r="CF56"/>
  <c r="CE56"/>
  <c r="BZ56"/>
  <c r="BU56"/>
  <c r="BP56"/>
  <c r="BO56"/>
  <c r="CN56" s="1"/>
  <c r="BN56"/>
  <c r="CM56" s="1"/>
  <c r="BM56"/>
  <c r="CL56" s="1"/>
  <c r="BL56"/>
  <c r="CK56" s="1"/>
  <c r="CJ56" s="1"/>
  <c r="BK56"/>
  <c r="BF56"/>
  <c r="BA56"/>
  <c r="AV56"/>
  <c r="AP56"/>
  <c r="AO56"/>
  <c r="AN56"/>
  <c r="AM56"/>
  <c r="AL56"/>
  <c r="AG56"/>
  <c r="AB56"/>
  <c r="W56"/>
  <c r="V56"/>
  <c r="CS56" s="1"/>
  <c r="U56"/>
  <c r="CR56" s="1"/>
  <c r="T56"/>
  <c r="CQ56" s="1"/>
  <c r="S56"/>
  <c r="CP56" s="1"/>
  <c r="CO56" s="1"/>
  <c r="R56"/>
  <c r="M56"/>
  <c r="H56"/>
  <c r="C56"/>
  <c r="CI55"/>
  <c r="CH55"/>
  <c r="CG55"/>
  <c r="CF55"/>
  <c r="CE55"/>
  <c r="BZ55"/>
  <c r="BU55"/>
  <c r="BP55"/>
  <c r="BO55"/>
  <c r="CN55" s="1"/>
  <c r="BN55"/>
  <c r="CM55" s="1"/>
  <c r="BM55"/>
  <c r="CL55" s="1"/>
  <c r="BL55"/>
  <c r="CK55" s="1"/>
  <c r="CJ55" s="1"/>
  <c r="BK55"/>
  <c r="BF55"/>
  <c r="BA55"/>
  <c r="AV55"/>
  <c r="AP55"/>
  <c r="AO55"/>
  <c r="AN55"/>
  <c r="AM55"/>
  <c r="AL55"/>
  <c r="AG55"/>
  <c r="AB55"/>
  <c r="W55"/>
  <c r="V55"/>
  <c r="CS55" s="1"/>
  <c r="U55"/>
  <c r="CR55" s="1"/>
  <c r="T55"/>
  <c r="CQ55" s="1"/>
  <c r="S55"/>
  <c r="CP55" s="1"/>
  <c r="CO55" s="1"/>
  <c r="R55"/>
  <c r="M55"/>
  <c r="H55"/>
  <c r="C55"/>
  <c r="CI54"/>
  <c r="CH54"/>
  <c r="CG54"/>
  <c r="CF54"/>
  <c r="CE54"/>
  <c r="BZ54"/>
  <c r="BU54"/>
  <c r="BP54"/>
  <c r="BO54"/>
  <c r="CN54" s="1"/>
  <c r="BN54"/>
  <c r="CM54" s="1"/>
  <c r="BM54"/>
  <c r="CL54" s="1"/>
  <c r="BL54"/>
  <c r="CK54" s="1"/>
  <c r="CJ54" s="1"/>
  <c r="BK54"/>
  <c r="BF54"/>
  <c r="BA54"/>
  <c r="AV54"/>
  <c r="AP54"/>
  <c r="AO54"/>
  <c r="AN54"/>
  <c r="AM54"/>
  <c r="AL54"/>
  <c r="AG54"/>
  <c r="AB54"/>
  <c r="W54"/>
  <c r="V54"/>
  <c r="CS54" s="1"/>
  <c r="U54"/>
  <c r="CR54" s="1"/>
  <c r="T54"/>
  <c r="CQ54" s="1"/>
  <c r="S54"/>
  <c r="CP54" s="1"/>
  <c r="CO54" s="1"/>
  <c r="R54"/>
  <c r="M54"/>
  <c r="H54"/>
  <c r="C54"/>
  <c r="CI53"/>
  <c r="CH53"/>
  <c r="CG53"/>
  <c r="CF53"/>
  <c r="CE53"/>
  <c r="BZ53"/>
  <c r="BU53"/>
  <c r="BP53"/>
  <c r="BO53"/>
  <c r="CN53" s="1"/>
  <c r="BN53"/>
  <c r="CM53" s="1"/>
  <c r="BM53"/>
  <c r="CL53" s="1"/>
  <c r="BL53"/>
  <c r="CK53" s="1"/>
  <c r="CJ53" s="1"/>
  <c r="BK53"/>
  <c r="BF53"/>
  <c r="BA53"/>
  <c r="AV53"/>
  <c r="AP53"/>
  <c r="AO53"/>
  <c r="AN53"/>
  <c r="AM53"/>
  <c r="AL53"/>
  <c r="AG53"/>
  <c r="AB53"/>
  <c r="W53"/>
  <c r="V53"/>
  <c r="CS53" s="1"/>
  <c r="U53"/>
  <c r="CR53" s="1"/>
  <c r="T53"/>
  <c r="CQ53" s="1"/>
  <c r="S53"/>
  <c r="CP53" s="1"/>
  <c r="CO53" s="1"/>
  <c r="R53"/>
  <c r="M53"/>
  <c r="H53"/>
  <c r="C53"/>
  <c r="CI52"/>
  <c r="CH52"/>
  <c r="CG52"/>
  <c r="CF52"/>
  <c r="CE52"/>
  <c r="BZ52"/>
  <c r="BU52"/>
  <c r="BP52"/>
  <c r="BO52"/>
  <c r="CN52" s="1"/>
  <c r="BN52"/>
  <c r="CM52" s="1"/>
  <c r="BM52"/>
  <c r="CL52" s="1"/>
  <c r="BL52"/>
  <c r="CK52" s="1"/>
  <c r="CJ52" s="1"/>
  <c r="BK52"/>
  <c r="BF52"/>
  <c r="BA52"/>
  <c r="AV52"/>
  <c r="AP52"/>
  <c r="AO52"/>
  <c r="AN52"/>
  <c r="AM52"/>
  <c r="AL52"/>
  <c r="AG52"/>
  <c r="AB52"/>
  <c r="W52"/>
  <c r="V52"/>
  <c r="CS52" s="1"/>
  <c r="U52"/>
  <c r="CR52" s="1"/>
  <c r="T52"/>
  <c r="CQ52" s="1"/>
  <c r="S52"/>
  <c r="CP52" s="1"/>
  <c r="CO52" s="1"/>
  <c r="R52"/>
  <c r="M52"/>
  <c r="H52"/>
  <c r="C52"/>
  <c r="CI51"/>
  <c r="CH51"/>
  <c r="CG51"/>
  <c r="CF51"/>
  <c r="CE51"/>
  <c r="BZ51"/>
  <c r="BU51"/>
  <c r="BP51"/>
  <c r="BO51"/>
  <c r="CN51" s="1"/>
  <c r="BN51"/>
  <c r="CM51" s="1"/>
  <c r="BM51"/>
  <c r="CL51" s="1"/>
  <c r="BL51"/>
  <c r="CK51" s="1"/>
  <c r="CJ51" s="1"/>
  <c r="BK51"/>
  <c r="BF51"/>
  <c r="BA51"/>
  <c r="AV51"/>
  <c r="AP51"/>
  <c r="AO51"/>
  <c r="AN51"/>
  <c r="AM51"/>
  <c r="AL51"/>
  <c r="AG51"/>
  <c r="AB51"/>
  <c r="W51"/>
  <c r="V51"/>
  <c r="CS51" s="1"/>
  <c r="U51"/>
  <c r="CR51" s="1"/>
  <c r="T51"/>
  <c r="CQ51" s="1"/>
  <c r="S51"/>
  <c r="CP51" s="1"/>
  <c r="CO51" s="1"/>
  <c r="R51"/>
  <c r="M51"/>
  <c r="H51"/>
  <c r="C51"/>
  <c r="CI50"/>
  <c r="CH50"/>
  <c r="CG50"/>
  <c r="CG73" s="1"/>
  <c r="CA50"/>
  <c r="CA73" s="1"/>
  <c r="BZ73" s="1"/>
  <c r="BZ50"/>
  <c r="BV50"/>
  <c r="BV73" s="1"/>
  <c r="BU50"/>
  <c r="BU73" s="1"/>
  <c r="BQ50"/>
  <c r="BQ73" s="1"/>
  <c r="BP50"/>
  <c r="BP73" s="1"/>
  <c r="BO50"/>
  <c r="BO73" s="1"/>
  <c r="BN50"/>
  <c r="BN73" s="1"/>
  <c r="BM50"/>
  <c r="BM73" s="1"/>
  <c r="BG50"/>
  <c r="BG73" s="1"/>
  <c r="BF50"/>
  <c r="BF73" s="1"/>
  <c r="BB50"/>
  <c r="BB73" s="1"/>
  <c r="BA73" s="1"/>
  <c r="BA50"/>
  <c r="AW50"/>
  <c r="AW73" s="1"/>
  <c r="AV73" s="1"/>
  <c r="AV50"/>
  <c r="AP50"/>
  <c r="AP73" s="1"/>
  <c r="AO50"/>
  <c r="AO73" s="1"/>
  <c r="AN50"/>
  <c r="AN73" s="1"/>
  <c r="AH50"/>
  <c r="AH73" s="1"/>
  <c r="AG73" s="1"/>
  <c r="AG50"/>
  <c r="AC50"/>
  <c r="AC73" s="1"/>
  <c r="AB50"/>
  <c r="AB73" s="1"/>
  <c r="X50"/>
  <c r="X73" s="1"/>
  <c r="W50"/>
  <c r="W73" s="1"/>
  <c r="V50"/>
  <c r="V73" s="1"/>
  <c r="U50"/>
  <c r="U73" s="1"/>
  <c r="T50"/>
  <c r="T73" s="1"/>
  <c r="N50"/>
  <c r="N73" s="1"/>
  <c r="M50"/>
  <c r="M73" s="1"/>
  <c r="I50"/>
  <c r="I73" s="1"/>
  <c r="H50"/>
  <c r="H73" s="1"/>
  <c r="D50"/>
  <c r="D73" s="1"/>
  <c r="C50"/>
  <c r="C73" s="1"/>
  <c r="CD46"/>
  <c r="CC46"/>
  <c r="CB46"/>
  <c r="CA46"/>
  <c r="BY46"/>
  <c r="BX46"/>
  <c r="BW46"/>
  <c r="BV46"/>
  <c r="BT46"/>
  <c r="BS46"/>
  <c r="BR46"/>
  <c r="BQ46"/>
  <c r="BJ46"/>
  <c r="BI46"/>
  <c r="BH46"/>
  <c r="BG46"/>
  <c r="BE46"/>
  <c r="BD46"/>
  <c r="BC46"/>
  <c r="BB46"/>
  <c r="AZ46"/>
  <c r="AY46"/>
  <c r="AX46"/>
  <c r="AW46"/>
  <c r="AK46"/>
  <c r="AJ46"/>
  <c r="AI46"/>
  <c r="AH46"/>
  <c r="AF46"/>
  <c r="AE46"/>
  <c r="AD46"/>
  <c r="AC46"/>
  <c r="AA46"/>
  <c r="Z46"/>
  <c r="Y46"/>
  <c r="X46"/>
  <c r="Q46"/>
  <c r="P46"/>
  <c r="O46"/>
  <c r="N46"/>
  <c r="L46"/>
  <c r="K46"/>
  <c r="J46"/>
  <c r="I46"/>
  <c r="G46"/>
  <c r="F46"/>
  <c r="E46"/>
  <c r="D46"/>
  <c r="CI44"/>
  <c r="CH44"/>
  <c r="CG44"/>
  <c r="CF44"/>
  <c r="CE44"/>
  <c r="BZ44"/>
  <c r="BU44"/>
  <c r="BP44"/>
  <c r="BO44"/>
  <c r="CN44" s="1"/>
  <c r="BN44"/>
  <c r="CM44" s="1"/>
  <c r="BM44"/>
  <c r="CL44" s="1"/>
  <c r="BL44"/>
  <c r="CK44" s="1"/>
  <c r="CJ44" s="1"/>
  <c r="BK44"/>
  <c r="BF44"/>
  <c r="BA44"/>
  <c r="AV44"/>
  <c r="AP44"/>
  <c r="AO44"/>
  <c r="AN44"/>
  <c r="AM44"/>
  <c r="AL44"/>
  <c r="AG44"/>
  <c r="AB44"/>
  <c r="W44"/>
  <c r="V44"/>
  <c r="CS44" s="1"/>
  <c r="U44"/>
  <c r="CR44" s="1"/>
  <c r="T44"/>
  <c r="CQ44" s="1"/>
  <c r="S44"/>
  <c r="CP44" s="1"/>
  <c r="CO44" s="1"/>
  <c r="R44"/>
  <c r="M44"/>
  <c r="H44"/>
  <c r="C44"/>
  <c r="CI43"/>
  <c r="CH43"/>
  <c r="CG43"/>
  <c r="CF43"/>
  <c r="CE43"/>
  <c r="BZ43"/>
  <c r="BU43"/>
  <c r="BP43"/>
  <c r="BO43"/>
  <c r="CN43" s="1"/>
  <c r="BN43"/>
  <c r="CM43" s="1"/>
  <c r="BM43"/>
  <c r="CL43" s="1"/>
  <c r="BL43"/>
  <c r="CK43" s="1"/>
  <c r="CJ43" s="1"/>
  <c r="BK43"/>
  <c r="BF43"/>
  <c r="BA43"/>
  <c r="AV43"/>
  <c r="AP43"/>
  <c r="AO43"/>
  <c r="AN43"/>
  <c r="AM43"/>
  <c r="AL43"/>
  <c r="AG43"/>
  <c r="AB43"/>
  <c r="W43"/>
  <c r="V43"/>
  <c r="CS43" s="1"/>
  <c r="U43"/>
  <c r="CR43" s="1"/>
  <c r="T43"/>
  <c r="CQ43" s="1"/>
  <c r="S43"/>
  <c r="CP43" s="1"/>
  <c r="CO43" s="1"/>
  <c r="R43"/>
  <c r="M43"/>
  <c r="H43"/>
  <c r="C43"/>
  <c r="CI42"/>
  <c r="CI46" s="1"/>
  <c r="CH42"/>
  <c r="CH46" s="1"/>
  <c r="CG42"/>
  <c r="CG46" s="1"/>
  <c r="CF42"/>
  <c r="CF46" s="1"/>
  <c r="CE42"/>
  <c r="CE46" s="1"/>
  <c r="BZ42"/>
  <c r="BZ46" s="1"/>
  <c r="BU42"/>
  <c r="BU46" s="1"/>
  <c r="BP42"/>
  <c r="BP46" s="1"/>
  <c r="BO42"/>
  <c r="BO46" s="1"/>
  <c r="BN42"/>
  <c r="BN46" s="1"/>
  <c r="BM42"/>
  <c r="BM46" s="1"/>
  <c r="BL42"/>
  <c r="BL46" s="1"/>
  <c r="BK42"/>
  <c r="BK46" s="1"/>
  <c r="BF42"/>
  <c r="BF46" s="1"/>
  <c r="BA42"/>
  <c r="BA46" s="1"/>
  <c r="AV42"/>
  <c r="AV46" s="1"/>
  <c r="AP42"/>
  <c r="AP46" s="1"/>
  <c r="AO42"/>
  <c r="AO46" s="1"/>
  <c r="AN42"/>
  <c r="AN46" s="1"/>
  <c r="AM42"/>
  <c r="AM46" s="1"/>
  <c r="AL42"/>
  <c r="AL46" s="1"/>
  <c r="AG42"/>
  <c r="AG46" s="1"/>
  <c r="AB42"/>
  <c r="AB46" s="1"/>
  <c r="W42"/>
  <c r="W46" s="1"/>
  <c r="V42"/>
  <c r="V46" s="1"/>
  <c r="U42"/>
  <c r="U46" s="1"/>
  <c r="T42"/>
  <c r="T46" s="1"/>
  <c r="S42"/>
  <c r="S46" s="1"/>
  <c r="R42"/>
  <c r="R46" s="1"/>
  <c r="M42"/>
  <c r="M46" s="1"/>
  <c r="H42"/>
  <c r="H46" s="1"/>
  <c r="C42"/>
  <c r="C46" s="1"/>
  <c r="CD38"/>
  <c r="CC38"/>
  <c r="CB38"/>
  <c r="CA38"/>
  <c r="BY38"/>
  <c r="BX38"/>
  <c r="BW38"/>
  <c r="BV38"/>
  <c r="BT38"/>
  <c r="BS38"/>
  <c r="BR38"/>
  <c r="BQ38"/>
  <c r="BJ38"/>
  <c r="BI38"/>
  <c r="BH38"/>
  <c r="BG38"/>
  <c r="BE38"/>
  <c r="BD38"/>
  <c r="BC38"/>
  <c r="BB38"/>
  <c r="AZ38"/>
  <c r="AY38"/>
  <c r="AX38"/>
  <c r="AW38"/>
  <c r="AK38"/>
  <c r="AJ38"/>
  <c r="AI38"/>
  <c r="AH38"/>
  <c r="AF38"/>
  <c r="AE38"/>
  <c r="AD38"/>
  <c r="AC38"/>
  <c r="AA38"/>
  <c r="Z38"/>
  <c r="Y38"/>
  <c r="X38"/>
  <c r="Q38"/>
  <c r="P38"/>
  <c r="O38"/>
  <c r="N38"/>
  <c r="L38"/>
  <c r="K38"/>
  <c r="J38"/>
  <c r="I38"/>
  <c r="G38"/>
  <c r="F38"/>
  <c r="E38"/>
  <c r="D38"/>
  <c r="CI36"/>
  <c r="CH36"/>
  <c r="CG36"/>
  <c r="CF36"/>
  <c r="CE36"/>
  <c r="BZ36"/>
  <c r="BU36"/>
  <c r="BP36"/>
  <c r="BO36"/>
  <c r="CN36" s="1"/>
  <c r="BN36"/>
  <c r="CM36" s="1"/>
  <c r="BM36"/>
  <c r="CL36" s="1"/>
  <c r="BL36"/>
  <c r="CK36" s="1"/>
  <c r="CJ36" s="1"/>
  <c r="BK36"/>
  <c r="BF36"/>
  <c r="BA36"/>
  <c r="AV36"/>
  <c r="AP36"/>
  <c r="AO36"/>
  <c r="AN36"/>
  <c r="AM36"/>
  <c r="AL36"/>
  <c r="AG36"/>
  <c r="AB36"/>
  <c r="W36"/>
  <c r="V36"/>
  <c r="CS36" s="1"/>
  <c r="U36"/>
  <c r="CR36" s="1"/>
  <c r="T36"/>
  <c r="CQ36" s="1"/>
  <c r="S36"/>
  <c r="CP36" s="1"/>
  <c r="CO36" s="1"/>
  <c r="R36"/>
  <c r="M36"/>
  <c r="H36"/>
  <c r="C36"/>
  <c r="CI35"/>
  <c r="CI38" s="1"/>
  <c r="CH35"/>
  <c r="CH38" s="1"/>
  <c r="CG35"/>
  <c r="CG38" s="1"/>
  <c r="CF35"/>
  <c r="CF38" s="1"/>
  <c r="CE35"/>
  <c r="CE38" s="1"/>
  <c r="BZ35"/>
  <c r="BZ38" s="1"/>
  <c r="BU35"/>
  <c r="BU38" s="1"/>
  <c r="BP35"/>
  <c r="BP38" s="1"/>
  <c r="BO35"/>
  <c r="BO38" s="1"/>
  <c r="BN35"/>
  <c r="BN38" s="1"/>
  <c r="BM35"/>
  <c r="BM38" s="1"/>
  <c r="BL35"/>
  <c r="BL38" s="1"/>
  <c r="BK35"/>
  <c r="BK38" s="1"/>
  <c r="BF35"/>
  <c r="BF38" s="1"/>
  <c r="BA35"/>
  <c r="BA38" s="1"/>
  <c r="AV35"/>
  <c r="AV38" s="1"/>
  <c r="AP35"/>
  <c r="AP38" s="1"/>
  <c r="AO35"/>
  <c r="AO38" s="1"/>
  <c r="AN35"/>
  <c r="AN38" s="1"/>
  <c r="AM35"/>
  <c r="AM38" s="1"/>
  <c r="AL35"/>
  <c r="AL38" s="1"/>
  <c r="AG35"/>
  <c r="AG38" s="1"/>
  <c r="AB35"/>
  <c r="AB38" s="1"/>
  <c r="W35"/>
  <c r="W38" s="1"/>
  <c r="V35"/>
  <c r="V38" s="1"/>
  <c r="U35"/>
  <c r="U38" s="1"/>
  <c r="T35"/>
  <c r="T38" s="1"/>
  <c r="S35"/>
  <c r="S38" s="1"/>
  <c r="R35"/>
  <c r="R38" s="1"/>
  <c r="M35"/>
  <c r="M38" s="1"/>
  <c r="H35"/>
  <c r="H38" s="1"/>
  <c r="C35"/>
  <c r="C38" s="1"/>
  <c r="CD30"/>
  <c r="CC30"/>
  <c r="CB30"/>
  <c r="CA30"/>
  <c r="BZ30"/>
  <c r="BY30"/>
  <c r="BX30"/>
  <c r="BW30"/>
  <c r="BV30"/>
  <c r="BU30"/>
  <c r="BT30"/>
  <c r="CI30" s="1"/>
  <c r="BS30"/>
  <c r="CH30" s="1"/>
  <c r="BR30"/>
  <c r="CG30" s="1"/>
  <c r="BQ30"/>
  <c r="CF30" s="1"/>
  <c r="CE30" s="1"/>
  <c r="BP30"/>
  <c r="BJ30"/>
  <c r="BI30"/>
  <c r="BH30"/>
  <c r="BG30"/>
  <c r="BF30"/>
  <c r="BE30"/>
  <c r="BD30"/>
  <c r="BC30"/>
  <c r="BB30"/>
  <c r="BA30"/>
  <c r="AZ30"/>
  <c r="BO30" s="1"/>
  <c r="CN30" s="1"/>
  <c r="AY30"/>
  <c r="BN30" s="1"/>
  <c r="CM30" s="1"/>
  <c r="AX30"/>
  <c r="BM30" s="1"/>
  <c r="CL30" s="1"/>
  <c r="AW30"/>
  <c r="BL30" s="1"/>
  <c r="AV30"/>
  <c r="AK30"/>
  <c r="AJ30"/>
  <c r="AI30"/>
  <c r="AH30"/>
  <c r="AG30"/>
  <c r="AF30"/>
  <c r="AE30"/>
  <c r="AD30"/>
  <c r="AC30"/>
  <c r="AB30"/>
  <c r="AA30"/>
  <c r="AP30" s="1"/>
  <c r="Z30"/>
  <c r="AO30" s="1"/>
  <c r="Y30"/>
  <c r="AN30" s="1"/>
  <c r="X30"/>
  <c r="AM30" s="1"/>
  <c r="AL30" s="1"/>
  <c r="W30"/>
  <c r="Q30"/>
  <c r="P30"/>
  <c r="O30"/>
  <c r="N30"/>
  <c r="M30"/>
  <c r="L30"/>
  <c r="K30"/>
  <c r="J30"/>
  <c r="I30"/>
  <c r="H30"/>
  <c r="G30"/>
  <c r="V30" s="1"/>
  <c r="F30"/>
  <c r="U30" s="1"/>
  <c r="E30"/>
  <c r="T30" s="1"/>
  <c r="D30"/>
  <c r="S30" s="1"/>
  <c r="C30"/>
  <c r="CI29"/>
  <c r="CH29"/>
  <c r="CG29"/>
  <c r="CF29"/>
  <c r="CE29"/>
  <c r="BZ29"/>
  <c r="BU29"/>
  <c r="BP29"/>
  <c r="BO29"/>
  <c r="CN29" s="1"/>
  <c r="BN29"/>
  <c r="CM29" s="1"/>
  <c r="BM29"/>
  <c r="CL29" s="1"/>
  <c r="BL29"/>
  <c r="CK29" s="1"/>
  <c r="CJ29" s="1"/>
  <c r="BK29"/>
  <c r="BF29"/>
  <c r="BA29"/>
  <c r="AV29"/>
  <c r="AP29"/>
  <c r="AO29"/>
  <c r="AN29"/>
  <c r="AM29"/>
  <c r="AL29"/>
  <c r="AG29"/>
  <c r="AB29"/>
  <c r="W29"/>
  <c r="V29"/>
  <c r="CS29" s="1"/>
  <c r="U29"/>
  <c r="CR29" s="1"/>
  <c r="T29"/>
  <c r="CQ29" s="1"/>
  <c r="S29"/>
  <c r="CP29" s="1"/>
  <c r="CO29" s="1"/>
  <c r="R29"/>
  <c r="M29"/>
  <c r="H29"/>
  <c r="C29"/>
  <c r="CI28"/>
  <c r="CH28"/>
  <c r="CG28"/>
  <c r="CF28"/>
  <c r="CE28"/>
  <c r="BZ28"/>
  <c r="BU28"/>
  <c r="BP28"/>
  <c r="BO28"/>
  <c r="CN28" s="1"/>
  <c r="BN28"/>
  <c r="CM28" s="1"/>
  <c r="BM28"/>
  <c r="CL28" s="1"/>
  <c r="BL28"/>
  <c r="CK28" s="1"/>
  <c r="CJ28" s="1"/>
  <c r="BK28"/>
  <c r="BF28"/>
  <c r="BA28"/>
  <c r="AV28"/>
  <c r="AP28"/>
  <c r="AO28"/>
  <c r="AN28"/>
  <c r="AM28"/>
  <c r="AL28"/>
  <c r="AG28"/>
  <c r="AB28"/>
  <c r="W28"/>
  <c r="V28"/>
  <c r="CS28" s="1"/>
  <c r="U28"/>
  <c r="CR28" s="1"/>
  <c r="T28"/>
  <c r="CQ28" s="1"/>
  <c r="S28"/>
  <c r="CP28" s="1"/>
  <c r="CO28" s="1"/>
  <c r="R28"/>
  <c r="M28"/>
  <c r="H28"/>
  <c r="C28"/>
  <c r="CO27"/>
  <c r="CJ27"/>
  <c r="CE27"/>
  <c r="BZ27"/>
  <c r="BU27"/>
  <c r="BP27"/>
  <c r="BO27"/>
  <c r="BN27"/>
  <c r="BM27"/>
  <c r="BL27"/>
  <c r="BK27"/>
  <c r="BF27"/>
  <c r="BA27"/>
  <c r="AV27"/>
  <c r="AP27"/>
  <c r="AO27"/>
  <c r="AN27"/>
  <c r="AM27"/>
  <c r="AL27"/>
  <c r="AG27"/>
  <c r="AB27"/>
  <c r="W27"/>
  <c r="V27"/>
  <c r="AU27" s="1"/>
  <c r="U27"/>
  <c r="AT27" s="1"/>
  <c r="T27"/>
  <c r="AS27" s="1"/>
  <c r="S27"/>
  <c r="AR27" s="1"/>
  <c r="AQ27" s="1"/>
  <c r="R27"/>
  <c r="M27"/>
  <c r="H27"/>
  <c r="C27"/>
  <c r="CO26"/>
  <c r="CJ26"/>
  <c r="CE26"/>
  <c r="BZ26"/>
  <c r="BU26"/>
  <c r="BP26"/>
  <c r="BO26"/>
  <c r="BN26"/>
  <c r="BM26"/>
  <c r="BL26"/>
  <c r="BK26"/>
  <c r="BF26"/>
  <c r="BA26"/>
  <c r="AV26"/>
  <c r="AP26"/>
  <c r="AO26"/>
  <c r="AN26"/>
  <c r="AM26"/>
  <c r="AL26"/>
  <c r="AG26"/>
  <c r="AB26"/>
  <c r="W26"/>
  <c r="V26"/>
  <c r="AU26" s="1"/>
  <c r="U26"/>
  <c r="AT26" s="1"/>
  <c r="T26"/>
  <c r="AS26" s="1"/>
  <c r="S26"/>
  <c r="AR26" s="1"/>
  <c r="AQ26" s="1"/>
  <c r="R26"/>
  <c r="M26"/>
  <c r="H26"/>
  <c r="C26"/>
  <c r="CO25"/>
  <c r="CJ25"/>
  <c r="CE25"/>
  <c r="BZ25"/>
  <c r="BU25"/>
  <c r="BP25"/>
  <c r="BO25"/>
  <c r="BN25"/>
  <c r="BM25"/>
  <c r="BL25"/>
  <c r="BK25"/>
  <c r="BF25"/>
  <c r="BA25"/>
  <c r="AV25"/>
  <c r="AP25"/>
  <c r="AO25"/>
  <c r="AN25"/>
  <c r="AM25"/>
  <c r="AL25"/>
  <c r="AG25"/>
  <c r="AB25"/>
  <c r="W25"/>
  <c r="V25"/>
  <c r="AU25" s="1"/>
  <c r="AU24" s="1"/>
  <c r="U25"/>
  <c r="AT25" s="1"/>
  <c r="AT24" s="1"/>
  <c r="T25"/>
  <c r="AS25" s="1"/>
  <c r="AS24" s="1"/>
  <c r="S25"/>
  <c r="AR25" s="1"/>
  <c r="R25"/>
  <c r="M25"/>
  <c r="H25"/>
  <c r="C25"/>
  <c r="CD24"/>
  <c r="CC24"/>
  <c r="CB24"/>
  <c r="CA24"/>
  <c r="BZ24"/>
  <c r="BY24"/>
  <c r="BX24"/>
  <c r="BW24"/>
  <c r="BV24"/>
  <c r="BU24"/>
  <c r="BT24"/>
  <c r="CI24" s="1"/>
  <c r="BS24"/>
  <c r="CH24" s="1"/>
  <c r="BR24"/>
  <c r="CG24" s="1"/>
  <c r="BQ24"/>
  <c r="CF24" s="1"/>
  <c r="CE24" s="1"/>
  <c r="BP24"/>
  <c r="BO24"/>
  <c r="CN24" s="1"/>
  <c r="BN24"/>
  <c r="CM24" s="1"/>
  <c r="BM24"/>
  <c r="CL24" s="1"/>
  <c r="BL24"/>
  <c r="CK24" s="1"/>
  <c r="CJ24" s="1"/>
  <c r="BK24"/>
  <c r="BJ24"/>
  <c r="BI24"/>
  <c r="BH24"/>
  <c r="BG24"/>
  <c r="BF24"/>
  <c r="BE24"/>
  <c r="BD24"/>
  <c r="BC24"/>
  <c r="BB24"/>
  <c r="BA24"/>
  <c r="AZ24"/>
  <c r="AY24"/>
  <c r="AX24"/>
  <c r="AW24"/>
  <c r="AV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CS24" s="1"/>
  <c r="U24"/>
  <c r="CR24" s="1"/>
  <c r="T24"/>
  <c r="CQ24" s="1"/>
  <c r="S24"/>
  <c r="CP24" s="1"/>
  <c r="CO24" s="1"/>
  <c r="R24"/>
  <c r="Q24"/>
  <c r="P24"/>
  <c r="O24"/>
  <c r="N24"/>
  <c r="M24"/>
  <c r="L24"/>
  <c r="K24"/>
  <c r="J24"/>
  <c r="I24"/>
  <c r="H24"/>
  <c r="G24"/>
  <c r="F24"/>
  <c r="E24"/>
  <c r="D24"/>
  <c r="C24"/>
  <c r="CI23"/>
  <c r="CH23"/>
  <c r="CG23"/>
  <c r="CA23"/>
  <c r="BZ23"/>
  <c r="BV23"/>
  <c r="BU23"/>
  <c r="BQ23"/>
  <c r="CF23" s="1"/>
  <c r="CE23" s="1"/>
  <c r="BP23"/>
  <c r="BO23"/>
  <c r="CN23" s="1"/>
  <c r="CN22" s="1"/>
  <c r="BN23"/>
  <c r="CM23" s="1"/>
  <c r="CM22" s="1"/>
  <c r="BM23"/>
  <c r="CL23" s="1"/>
  <c r="CL22" s="1"/>
  <c r="BG23"/>
  <c r="BF23"/>
  <c r="BB23"/>
  <c r="BA23"/>
  <c r="AW23"/>
  <c r="BL23" s="1"/>
  <c r="AV23"/>
  <c r="AP23"/>
  <c r="AO23"/>
  <c r="AN23"/>
  <c r="AH23"/>
  <c r="AG23"/>
  <c r="AC23"/>
  <c r="AB23"/>
  <c r="X23"/>
  <c r="AM23" s="1"/>
  <c r="AL23" s="1"/>
  <c r="W23"/>
  <c r="V23"/>
  <c r="CS23" s="1"/>
  <c r="CS22" s="1"/>
  <c r="U23"/>
  <c r="CR23" s="1"/>
  <c r="CR22" s="1"/>
  <c r="T23"/>
  <c r="CQ23" s="1"/>
  <c r="CQ22" s="1"/>
  <c r="N23"/>
  <c r="M23"/>
  <c r="I23"/>
  <c r="H23"/>
  <c r="D23"/>
  <c r="S23" s="1"/>
  <c r="C23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CN21"/>
  <c r="CM21"/>
  <c r="CL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CI20"/>
  <c r="CH20"/>
  <c r="CG20"/>
  <c r="CF20"/>
  <c r="CE20"/>
  <c r="BZ20"/>
  <c r="BU20"/>
  <c r="BP20"/>
  <c r="BO20"/>
  <c r="CN20" s="1"/>
  <c r="BN20"/>
  <c r="CM20" s="1"/>
  <c r="BM20"/>
  <c r="CL20" s="1"/>
  <c r="BL20"/>
  <c r="CK20" s="1"/>
  <c r="CJ20" s="1"/>
  <c r="BK20"/>
  <c r="BF20"/>
  <c r="BA20"/>
  <c r="AV20"/>
  <c r="AP20"/>
  <c r="AO20"/>
  <c r="AN20"/>
  <c r="AM20"/>
  <c r="AL20"/>
  <c r="AG20"/>
  <c r="AB20"/>
  <c r="W20"/>
  <c r="V20"/>
  <c r="CS20" s="1"/>
  <c r="U20"/>
  <c r="CR20" s="1"/>
  <c r="T20"/>
  <c r="CQ20" s="1"/>
  <c r="S20"/>
  <c r="CP20" s="1"/>
  <c r="CO20" s="1"/>
  <c r="R20"/>
  <c r="M20"/>
  <c r="H20"/>
  <c r="C20"/>
  <c r="CI18"/>
  <c r="CH18"/>
  <c r="CG18"/>
  <c r="CF18"/>
  <c r="CE18"/>
  <c r="BZ18"/>
  <c r="BU18"/>
  <c r="BP18"/>
  <c r="BO18"/>
  <c r="CN18" s="1"/>
  <c r="BN18"/>
  <c r="CM18" s="1"/>
  <c r="BM18"/>
  <c r="CL18" s="1"/>
  <c r="BL18"/>
  <c r="CK18" s="1"/>
  <c r="CJ18" s="1"/>
  <c r="BK18"/>
  <c r="BF18"/>
  <c r="BA18"/>
  <c r="AV18"/>
  <c r="AP18"/>
  <c r="AO18"/>
  <c r="AN18"/>
  <c r="AM18"/>
  <c r="AL18"/>
  <c r="AG18"/>
  <c r="AB18"/>
  <c r="W18"/>
  <c r="V18"/>
  <c r="CS18" s="1"/>
  <c r="U18"/>
  <c r="CR18" s="1"/>
  <c r="T18"/>
  <c r="CQ18" s="1"/>
  <c r="S18"/>
  <c r="CP18" s="1"/>
  <c r="CO18" s="1"/>
  <c r="R18"/>
  <c r="M18"/>
  <c r="H18"/>
  <c r="C18"/>
  <c r="CI17"/>
  <c r="CH17"/>
  <c r="CG17"/>
  <c r="CF17"/>
  <c r="CE17"/>
  <c r="BZ17"/>
  <c r="BU17"/>
  <c r="BP17"/>
  <c r="BO17"/>
  <c r="CN17" s="1"/>
  <c r="BN17"/>
  <c r="CM17" s="1"/>
  <c r="BM17"/>
  <c r="CL17" s="1"/>
  <c r="BL17"/>
  <c r="CK17" s="1"/>
  <c r="CJ17" s="1"/>
  <c r="BK17"/>
  <c r="BF17"/>
  <c r="BA17"/>
  <c r="AV17"/>
  <c r="AP17"/>
  <c r="AO17"/>
  <c r="AN17"/>
  <c r="AM17"/>
  <c r="AL17"/>
  <c r="AG17"/>
  <c r="AB17"/>
  <c r="W17"/>
  <c r="V17"/>
  <c r="CS17" s="1"/>
  <c r="U17"/>
  <c r="CR17" s="1"/>
  <c r="T17"/>
  <c r="CQ17" s="1"/>
  <c r="S17"/>
  <c r="CP17" s="1"/>
  <c r="CO17" s="1"/>
  <c r="R17"/>
  <c r="M17"/>
  <c r="H17"/>
  <c r="C17"/>
  <c r="CD16"/>
  <c r="CC16"/>
  <c r="CB16"/>
  <c r="CA16"/>
  <c r="BZ16"/>
  <c r="BY16"/>
  <c r="BX16"/>
  <c r="BW16"/>
  <c r="BV16"/>
  <c r="BU16"/>
  <c r="BT16"/>
  <c r="CI16" s="1"/>
  <c r="BS16"/>
  <c r="CH16" s="1"/>
  <c r="BR16"/>
  <c r="CG16" s="1"/>
  <c r="CG6" s="1"/>
  <c r="BQ16"/>
  <c r="CF16" s="1"/>
  <c r="BP16"/>
  <c r="BJ16"/>
  <c r="BI16"/>
  <c r="BH16"/>
  <c r="BG16"/>
  <c r="BF16"/>
  <c r="BE16"/>
  <c r="BD16"/>
  <c r="BC16"/>
  <c r="BB16"/>
  <c r="BA16"/>
  <c r="AZ16"/>
  <c r="BO16" s="1"/>
  <c r="AY16"/>
  <c r="BN16" s="1"/>
  <c r="AX16"/>
  <c r="BM16" s="1"/>
  <c r="AW16"/>
  <c r="BL16" s="1"/>
  <c r="AV16"/>
  <c r="AK16"/>
  <c r="AJ16"/>
  <c r="AI16"/>
  <c r="AH16"/>
  <c r="AG16"/>
  <c r="AF16"/>
  <c r="AE16"/>
  <c r="AD16"/>
  <c r="AC16"/>
  <c r="AB16"/>
  <c r="AA16"/>
  <c r="AP16" s="1"/>
  <c r="Z16"/>
  <c r="AO16" s="1"/>
  <c r="Y16"/>
  <c r="AN16" s="1"/>
  <c r="AN6" s="1"/>
  <c r="X16"/>
  <c r="AM16" s="1"/>
  <c r="W16"/>
  <c r="Q16"/>
  <c r="P16"/>
  <c r="O16"/>
  <c r="N16"/>
  <c r="M16"/>
  <c r="L16"/>
  <c r="K16"/>
  <c r="J16"/>
  <c r="I16"/>
  <c r="H16"/>
  <c r="G16"/>
  <c r="V16" s="1"/>
  <c r="F16"/>
  <c r="U16" s="1"/>
  <c r="E16"/>
  <c r="T16" s="1"/>
  <c r="D16"/>
  <c r="S16" s="1"/>
  <c r="C16"/>
  <c r="CI15"/>
  <c r="CH15"/>
  <c r="CG15"/>
  <c r="CF15"/>
  <c r="CE15"/>
  <c r="BZ15"/>
  <c r="BU15"/>
  <c r="BP15"/>
  <c r="BO15"/>
  <c r="CN15" s="1"/>
  <c r="BN15"/>
  <c r="CM15" s="1"/>
  <c r="BM15"/>
  <c r="CL15" s="1"/>
  <c r="BL15"/>
  <c r="CK15" s="1"/>
  <c r="CJ15" s="1"/>
  <c r="BK15"/>
  <c r="BF15"/>
  <c r="BA15"/>
  <c r="AV15"/>
  <c r="AP15"/>
  <c r="AO15"/>
  <c r="AN15"/>
  <c r="AM15"/>
  <c r="AL15"/>
  <c r="AG15"/>
  <c r="AB15"/>
  <c r="W15"/>
  <c r="V15"/>
  <c r="CS15" s="1"/>
  <c r="U15"/>
  <c r="CR15" s="1"/>
  <c r="T15"/>
  <c r="CQ15" s="1"/>
  <c r="S15"/>
  <c r="CP15" s="1"/>
  <c r="CO15" s="1"/>
  <c r="R15"/>
  <c r="M15"/>
  <c r="H15"/>
  <c r="C15"/>
  <c r="CI14"/>
  <c r="CH14"/>
  <c r="CG14"/>
  <c r="CF14"/>
  <c r="CE14"/>
  <c r="BZ14"/>
  <c r="BU14"/>
  <c r="BP14"/>
  <c r="BO14"/>
  <c r="CN14" s="1"/>
  <c r="BN14"/>
  <c r="CM14" s="1"/>
  <c r="BM14"/>
  <c r="CL14" s="1"/>
  <c r="BL14"/>
  <c r="CK14" s="1"/>
  <c r="CJ14" s="1"/>
  <c r="BK14"/>
  <c r="BF14"/>
  <c r="BA14"/>
  <c r="AV14"/>
  <c r="AP14"/>
  <c r="AO14"/>
  <c r="AN14"/>
  <c r="AM14"/>
  <c r="AL14"/>
  <c r="AG14"/>
  <c r="AB14"/>
  <c r="W14"/>
  <c r="V14"/>
  <c r="CS14" s="1"/>
  <c r="U14"/>
  <c r="CR14" s="1"/>
  <c r="T14"/>
  <c r="CQ14" s="1"/>
  <c r="S14"/>
  <c r="CP14" s="1"/>
  <c r="CO14" s="1"/>
  <c r="R14"/>
  <c r="M14"/>
  <c r="H14"/>
  <c r="C14"/>
  <c r="CI13"/>
  <c r="CH13"/>
  <c r="CG13"/>
  <c r="CF13"/>
  <c r="CE13"/>
  <c r="BZ13"/>
  <c r="BU13"/>
  <c r="BP13"/>
  <c r="BO13"/>
  <c r="CN13" s="1"/>
  <c r="BN13"/>
  <c r="CM13" s="1"/>
  <c r="BM13"/>
  <c r="CL13" s="1"/>
  <c r="BL13"/>
  <c r="CK13" s="1"/>
  <c r="BK13"/>
  <c r="BF13"/>
  <c r="BA13"/>
  <c r="AV13"/>
  <c r="AP13"/>
  <c r="AO13"/>
  <c r="AN13"/>
  <c r="AM13"/>
  <c r="AL13"/>
  <c r="AG13"/>
  <c r="AB13"/>
  <c r="W13"/>
  <c r="V13"/>
  <c r="CS13" s="1"/>
  <c r="U13"/>
  <c r="CR13" s="1"/>
  <c r="T13"/>
  <c r="CQ13" s="1"/>
  <c r="S13"/>
  <c r="CP13" s="1"/>
  <c r="R13"/>
  <c r="M13"/>
  <c r="H13"/>
  <c r="C13"/>
  <c r="CG9"/>
  <c r="BM9"/>
  <c r="CL9" s="1"/>
  <c r="CL7" s="1"/>
  <c r="AN9"/>
  <c r="T9"/>
  <c r="CQ9" s="1"/>
  <c r="CQ7" s="1"/>
  <c r="CG7"/>
  <c r="CB7"/>
  <c r="BW7"/>
  <c r="BR7"/>
  <c r="BM7"/>
  <c r="BH7"/>
  <c r="BC7"/>
  <c r="AX7"/>
  <c r="AN7"/>
  <c r="AI7"/>
  <c r="AD7"/>
  <c r="Y7"/>
  <c r="T7"/>
  <c r="O7"/>
  <c r="J7"/>
  <c r="E7"/>
  <c r="CB6"/>
  <c r="CA6"/>
  <c r="BW6"/>
  <c r="BV6"/>
  <c r="BR6"/>
  <c r="BQ6"/>
  <c r="BH6"/>
  <c r="BG6"/>
  <c r="BC6"/>
  <c r="BB6"/>
  <c r="AX6"/>
  <c r="AW6"/>
  <c r="AI6"/>
  <c r="AH6"/>
  <c r="AD6"/>
  <c r="AC6"/>
  <c r="Y6"/>
  <c r="X6"/>
  <c r="O6"/>
  <c r="N6"/>
  <c r="J6"/>
  <c r="I6"/>
  <c r="E6"/>
  <c r="D6"/>
  <c r="CO13" l="1"/>
  <c r="CJ13"/>
  <c r="CP16"/>
  <c r="AR16"/>
  <c r="R16"/>
  <c r="S6"/>
  <c r="CQ16"/>
  <c r="AS16"/>
  <c r="T6"/>
  <c r="CR16"/>
  <c r="AT16"/>
  <c r="CS16"/>
  <c r="AU16"/>
  <c r="AL16"/>
  <c r="AM6"/>
  <c r="AN19"/>
  <c r="AO10"/>
  <c r="AN31" s="1"/>
  <c r="CK16"/>
  <c r="BK16"/>
  <c r="BL6"/>
  <c r="CL16"/>
  <c r="BM6"/>
  <c r="CM16"/>
  <c r="CN16"/>
  <c r="CE16"/>
  <c r="CF6"/>
  <c r="CG19"/>
  <c r="CH10"/>
  <c r="CG31" s="1"/>
  <c r="CQ6"/>
  <c r="CL6"/>
  <c r="CP23"/>
  <c r="AR23"/>
  <c r="R23"/>
  <c r="CK23"/>
  <c r="BK23"/>
  <c r="AQ25"/>
  <c r="AR24"/>
  <c r="AQ24" s="1"/>
  <c r="CP30"/>
  <c r="AR30"/>
  <c r="R30"/>
  <c r="CQ30"/>
  <c r="CQ21" s="1"/>
  <c r="AS30"/>
  <c r="CR30"/>
  <c r="CR21" s="1"/>
  <c r="AT30"/>
  <c r="CS30"/>
  <c r="CS21" s="1"/>
  <c r="AU30"/>
  <c r="CK30"/>
  <c r="CJ30" s="1"/>
  <c r="BK30"/>
  <c r="F9"/>
  <c r="K9"/>
  <c r="P9"/>
  <c r="Z9"/>
  <c r="AE9"/>
  <c r="AJ9"/>
  <c r="AS9"/>
  <c r="AS7" s="1"/>
  <c r="AY9"/>
  <c r="BD9"/>
  <c r="BI9"/>
  <c r="BS9"/>
  <c r="BX9"/>
  <c r="CC9"/>
  <c r="F10"/>
  <c r="E31" s="1"/>
  <c r="K10"/>
  <c r="J31" s="1"/>
  <c r="P10"/>
  <c r="O31" s="1"/>
  <c r="Z10"/>
  <c r="Y31" s="1"/>
  <c r="AE10"/>
  <c r="AD31" s="1"/>
  <c r="AJ10"/>
  <c r="AI31" s="1"/>
  <c r="AY10"/>
  <c r="AX31" s="1"/>
  <c r="BD10"/>
  <c r="BC31" s="1"/>
  <c r="BI10"/>
  <c r="BH31" s="1"/>
  <c r="BS10"/>
  <c r="BR31" s="1"/>
  <c r="BX10"/>
  <c r="BW31" s="1"/>
  <c r="CC10"/>
  <c r="CB31" s="1"/>
  <c r="AR13"/>
  <c r="AS13"/>
  <c r="AT13"/>
  <c r="AU13"/>
  <c r="AR14"/>
  <c r="AS14"/>
  <c r="AT14"/>
  <c r="AU14"/>
  <c r="AR15"/>
  <c r="AS15"/>
  <c r="AT15"/>
  <c r="AU15"/>
  <c r="AR17"/>
  <c r="AS17"/>
  <c r="AT17"/>
  <c r="AU17"/>
  <c r="AR18"/>
  <c r="AS18"/>
  <c r="AT18"/>
  <c r="AU18"/>
  <c r="D19"/>
  <c r="E19"/>
  <c r="I19"/>
  <c r="J19"/>
  <c r="N19"/>
  <c r="O19"/>
  <c r="X19"/>
  <c r="Y19"/>
  <c r="AC19"/>
  <c r="AD19"/>
  <c r="AH19"/>
  <c r="AI19"/>
  <c r="AW19"/>
  <c r="AX19"/>
  <c r="BB19"/>
  <c r="BC19"/>
  <c r="BG19"/>
  <c r="BH19"/>
  <c r="BQ19"/>
  <c r="BR19"/>
  <c r="BV19"/>
  <c r="BW19"/>
  <c r="CA19"/>
  <c r="CB19"/>
  <c r="AR20"/>
  <c r="AS20"/>
  <c r="AT20"/>
  <c r="AU20"/>
  <c r="AS23"/>
  <c r="AS22" s="1"/>
  <c r="AT23"/>
  <c r="AT22" s="1"/>
  <c r="AU23"/>
  <c r="AU22" s="1"/>
  <c r="AR28"/>
  <c r="AS28"/>
  <c r="AT28"/>
  <c r="AU28"/>
  <c r="AR29"/>
  <c r="AS29"/>
  <c r="AT29"/>
  <c r="AU29"/>
  <c r="AR35"/>
  <c r="AS35"/>
  <c r="AT35"/>
  <c r="AU35"/>
  <c r="CK35"/>
  <c r="CL35"/>
  <c r="CL38" s="1"/>
  <c r="CM35"/>
  <c r="CM38" s="1"/>
  <c r="CN35"/>
  <c r="CN38" s="1"/>
  <c r="CP35"/>
  <c r="CQ35"/>
  <c r="CQ38" s="1"/>
  <c r="CR35"/>
  <c r="CR38" s="1"/>
  <c r="CS35"/>
  <c r="CS38" s="1"/>
  <c r="AR36"/>
  <c r="AS36"/>
  <c r="AT36"/>
  <c r="AU36"/>
  <c r="AR42"/>
  <c r="AS42"/>
  <c r="AT42"/>
  <c r="AU42"/>
  <c r="CK42"/>
  <c r="CL42"/>
  <c r="CL46" s="1"/>
  <c r="CM42"/>
  <c r="CM46" s="1"/>
  <c r="CN42"/>
  <c r="CN46" s="1"/>
  <c r="CP42"/>
  <c r="CQ42"/>
  <c r="CQ46" s="1"/>
  <c r="CR42"/>
  <c r="CR46" s="1"/>
  <c r="CS42"/>
  <c r="CS46" s="1"/>
  <c r="AR43"/>
  <c r="AS43"/>
  <c r="AT43"/>
  <c r="AU43"/>
  <c r="AR44"/>
  <c r="AS44"/>
  <c r="AT44"/>
  <c r="AU44"/>
  <c r="S50"/>
  <c r="AM50"/>
  <c r="AS50"/>
  <c r="AT50"/>
  <c r="AU50"/>
  <c r="BL50"/>
  <c r="CF50"/>
  <c r="CL50"/>
  <c r="CL73" s="1"/>
  <c r="CM50"/>
  <c r="CN50"/>
  <c r="CQ50"/>
  <c r="CQ73" s="1"/>
  <c r="CR50"/>
  <c r="CS50"/>
  <c r="AR51"/>
  <c r="AS51"/>
  <c r="AT51"/>
  <c r="AU51"/>
  <c r="AR52"/>
  <c r="AS52"/>
  <c r="AT52"/>
  <c r="AU52"/>
  <c r="AR53"/>
  <c r="AS53"/>
  <c r="AT53"/>
  <c r="AU53"/>
  <c r="AR54"/>
  <c r="AS54"/>
  <c r="AT54"/>
  <c r="AU54"/>
  <c r="AR55"/>
  <c r="AS55"/>
  <c r="AT55"/>
  <c r="AU55"/>
  <c r="AR56"/>
  <c r="AS56"/>
  <c r="AT56"/>
  <c r="AU56"/>
  <c r="AR57"/>
  <c r="AS57"/>
  <c r="AT57"/>
  <c r="AU57"/>
  <c r="AR58"/>
  <c r="AS58"/>
  <c r="AT58"/>
  <c r="AU58"/>
  <c r="AR59"/>
  <c r="AS59"/>
  <c r="AT59"/>
  <c r="AU59"/>
  <c r="AR60"/>
  <c r="AS60"/>
  <c r="AT60"/>
  <c r="AU60"/>
  <c r="AR61"/>
  <c r="AS61"/>
  <c r="AT61"/>
  <c r="AU61"/>
  <c r="AR62"/>
  <c r="AS62"/>
  <c r="AT62"/>
  <c r="AU62"/>
  <c r="AR63"/>
  <c r="AS63"/>
  <c r="AT63"/>
  <c r="AU63"/>
  <c r="AR64"/>
  <c r="AS64"/>
  <c r="AT64"/>
  <c r="AU64"/>
  <c r="AR65"/>
  <c r="AS65"/>
  <c r="AT65"/>
  <c r="AU65"/>
  <c r="AR66"/>
  <c r="AS66"/>
  <c r="AT66"/>
  <c r="AU66"/>
  <c r="AR67"/>
  <c r="AS67"/>
  <c r="AT67"/>
  <c r="AU67"/>
  <c r="AR68"/>
  <c r="AS68"/>
  <c r="AT68"/>
  <c r="AU68"/>
  <c r="AR69"/>
  <c r="AS69"/>
  <c r="AT69"/>
  <c r="AU69"/>
  <c r="AR70"/>
  <c r="AS70"/>
  <c r="AT70"/>
  <c r="AU70"/>
  <c r="AR71"/>
  <c r="AS71"/>
  <c r="AT71"/>
  <c r="AU71"/>
  <c r="CF73" l="1"/>
  <c r="CE50"/>
  <c r="CE73" s="1"/>
  <c r="BL73"/>
  <c r="BK73" s="1"/>
  <c r="CK50"/>
  <c r="BK50"/>
  <c r="AM73"/>
  <c r="AL73" s="1"/>
  <c r="AL50"/>
  <c r="S73"/>
  <c r="CP50"/>
  <c r="AR50"/>
  <c r="R50"/>
  <c r="R73" s="1"/>
  <c r="CP46"/>
  <c r="CO42"/>
  <c r="CO46" s="1"/>
  <c r="CK46"/>
  <c r="CJ42"/>
  <c r="CJ46" s="1"/>
  <c r="AR46"/>
  <c r="AQ42"/>
  <c r="CP38"/>
  <c r="CO35"/>
  <c r="CO38" s="1"/>
  <c r="CK38"/>
  <c r="CJ35"/>
  <c r="CJ38" s="1"/>
  <c r="AR38"/>
  <c r="AQ35"/>
  <c r="AQ13"/>
  <c r="AR6"/>
  <c r="CC7"/>
  <c r="CC6"/>
  <c r="BX7"/>
  <c r="BX6"/>
  <c r="BS7"/>
  <c r="BS6"/>
  <c r="BI7"/>
  <c r="BI6"/>
  <c r="BD7"/>
  <c r="BD6"/>
  <c r="AY7"/>
  <c r="AY6"/>
  <c r="AJ7"/>
  <c r="AJ6"/>
  <c r="AE7"/>
  <c r="AE6"/>
  <c r="Z7"/>
  <c r="Z6"/>
  <c r="P7"/>
  <c r="P6"/>
  <c r="K7"/>
  <c r="K6"/>
  <c r="F7"/>
  <c r="F6"/>
  <c r="CJ23"/>
  <c r="CK22"/>
  <c r="AQ23"/>
  <c r="AR22"/>
  <c r="CO23"/>
  <c r="CP22"/>
  <c r="CL19"/>
  <c r="CM10"/>
  <c r="CL31" s="1"/>
  <c r="CQ19"/>
  <c r="CR10"/>
  <c r="CQ31" s="1"/>
  <c r="CF19"/>
  <c r="CH9"/>
  <c r="BM19"/>
  <c r="BN10"/>
  <c r="BM31" s="1"/>
  <c r="BL19"/>
  <c r="BN9"/>
  <c r="AM19"/>
  <c r="AO9"/>
  <c r="T19"/>
  <c r="U10"/>
  <c r="T31" s="1"/>
  <c r="S19"/>
  <c r="U9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U73"/>
  <c r="AT73"/>
  <c r="AS73"/>
  <c r="AQ44"/>
  <c r="AQ43"/>
  <c r="AU46"/>
  <c r="AT46"/>
  <c r="AS46"/>
  <c r="AQ36"/>
  <c r="AU38"/>
  <c r="AT38"/>
  <c r="AS38"/>
  <c r="AQ29"/>
  <c r="AQ28"/>
  <c r="AU21"/>
  <c r="AT21"/>
  <c r="AS21"/>
  <c r="AQ20"/>
  <c r="AQ18"/>
  <c r="AQ17"/>
  <c r="AQ15"/>
  <c r="AQ14"/>
  <c r="AS6"/>
  <c r="CA31"/>
  <c r="BV31"/>
  <c r="BQ31"/>
  <c r="BG31"/>
  <c r="BB31"/>
  <c r="AW31"/>
  <c r="AH31"/>
  <c r="AC31"/>
  <c r="X31"/>
  <c r="N31"/>
  <c r="I31"/>
  <c r="D31"/>
  <c r="AQ30"/>
  <c r="CO30"/>
  <c r="CJ16"/>
  <c r="AQ16"/>
  <c r="CO16"/>
  <c r="CK6"/>
  <c r="CP6"/>
  <c r="CP19" l="1"/>
  <c r="CK19"/>
  <c r="AS19"/>
  <c r="AT10"/>
  <c r="AS31" s="1"/>
  <c r="U7"/>
  <c r="U6"/>
  <c r="AO7"/>
  <c r="AO6"/>
  <c r="BN7"/>
  <c r="BN6"/>
  <c r="CH7"/>
  <c r="CH6"/>
  <c r="CO22"/>
  <c r="CP21"/>
  <c r="CO21" s="1"/>
  <c r="AQ22"/>
  <c r="AR21"/>
  <c r="AQ21" s="1"/>
  <c r="CJ22"/>
  <c r="CK21"/>
  <c r="CJ21" s="1"/>
  <c r="F19"/>
  <c r="G11"/>
  <c r="K19"/>
  <c r="L11"/>
  <c r="P19"/>
  <c r="Q11"/>
  <c r="Z19"/>
  <c r="AA11"/>
  <c r="AE19"/>
  <c r="AF11"/>
  <c r="AJ19"/>
  <c r="AK11"/>
  <c r="AY19"/>
  <c r="AZ11"/>
  <c r="BD19"/>
  <c r="BE11"/>
  <c r="BI19"/>
  <c r="BJ11"/>
  <c r="BS19"/>
  <c r="BT11"/>
  <c r="BX19"/>
  <c r="BY11"/>
  <c r="CC19"/>
  <c r="CD11"/>
  <c r="AR19"/>
  <c r="AT9"/>
  <c r="AR73"/>
  <c r="AQ73" s="1"/>
  <c r="AQ50"/>
  <c r="CP73"/>
  <c r="CO50"/>
  <c r="CO73" s="1"/>
  <c r="CK73"/>
  <c r="CJ73" s="1"/>
  <c r="CJ50"/>
  <c r="S31"/>
  <c r="AM31"/>
  <c r="BL31"/>
  <c r="CF31"/>
  <c r="AQ38"/>
  <c r="AQ46"/>
  <c r="AT7" l="1"/>
  <c r="AT6"/>
  <c r="CD7"/>
  <c r="CD6"/>
  <c r="BY7"/>
  <c r="BY6"/>
  <c r="BT7"/>
  <c r="BT6"/>
  <c r="BJ7"/>
  <c r="BJ6"/>
  <c r="BE7"/>
  <c r="BE6"/>
  <c r="AZ7"/>
  <c r="AZ6"/>
  <c r="AK7"/>
  <c r="AK6"/>
  <c r="AF7"/>
  <c r="AF6"/>
  <c r="AA7"/>
  <c r="AA6"/>
  <c r="Q7"/>
  <c r="Q6"/>
  <c r="L7"/>
  <c r="L6"/>
  <c r="G7"/>
  <c r="G6"/>
  <c r="CH19"/>
  <c r="CI11"/>
  <c r="BN19"/>
  <c r="BO11"/>
  <c r="AO19"/>
  <c r="AP11"/>
  <c r="U19"/>
  <c r="V11"/>
  <c r="AR31"/>
  <c r="CC31"/>
  <c r="BX31"/>
  <c r="BS31"/>
  <c r="BI31"/>
  <c r="BD31"/>
  <c r="AY31"/>
  <c r="AJ31"/>
  <c r="AE31"/>
  <c r="Z31"/>
  <c r="P31"/>
  <c r="K31"/>
  <c r="F31"/>
  <c r="CM9"/>
  <c r="CK31"/>
  <c r="CR9"/>
  <c r="CP31"/>
  <c r="CR7" l="1"/>
  <c r="CR6"/>
  <c r="CM7"/>
  <c r="CM6"/>
  <c r="V7"/>
  <c r="V6"/>
  <c r="AP7"/>
  <c r="AP6"/>
  <c r="BO7"/>
  <c r="BO6"/>
  <c r="CI7"/>
  <c r="CI6"/>
  <c r="G31"/>
  <c r="G19"/>
  <c r="C6"/>
  <c r="C19" s="1"/>
  <c r="L31"/>
  <c r="L19"/>
  <c r="H6"/>
  <c r="H19" s="1"/>
  <c r="Q31"/>
  <c r="Q19"/>
  <c r="M6"/>
  <c r="M19" s="1"/>
  <c r="AA31"/>
  <c r="AA19"/>
  <c r="W6"/>
  <c r="W19" s="1"/>
  <c r="AF31"/>
  <c r="AF19"/>
  <c r="AB6"/>
  <c r="AB19" s="1"/>
  <c r="AK31"/>
  <c r="AK19"/>
  <c r="AG6"/>
  <c r="AG19" s="1"/>
  <c r="AZ31"/>
  <c r="AZ19"/>
  <c r="AV6"/>
  <c r="AV19" s="1"/>
  <c r="BE31"/>
  <c r="BE19"/>
  <c r="BA6"/>
  <c r="BA19" s="1"/>
  <c r="BJ31"/>
  <c r="BJ19"/>
  <c r="BF6"/>
  <c r="BF19" s="1"/>
  <c r="BT31"/>
  <c r="BT19"/>
  <c r="BP6"/>
  <c r="BP19" s="1"/>
  <c r="BY31"/>
  <c r="BY19"/>
  <c r="BU6"/>
  <c r="BU19" s="1"/>
  <c r="CD31"/>
  <c r="CD19"/>
  <c r="BZ6"/>
  <c r="BZ19" s="1"/>
  <c r="AT19"/>
  <c r="AU11"/>
  <c r="U31"/>
  <c r="AO31"/>
  <c r="BN31"/>
  <c r="CH31"/>
  <c r="AU7" l="1"/>
  <c r="AU6"/>
  <c r="CI31"/>
  <c r="CI19"/>
  <c r="CE6"/>
  <c r="CE19" s="1"/>
  <c r="BO31"/>
  <c r="BO19"/>
  <c r="BK6"/>
  <c r="BK19" s="1"/>
  <c r="AP31"/>
  <c r="AP19"/>
  <c r="AL6"/>
  <c r="AL19" s="1"/>
  <c r="V31"/>
  <c r="V19"/>
  <c r="R6"/>
  <c r="R19" s="1"/>
  <c r="CM19"/>
  <c r="CN11"/>
  <c r="CR19"/>
  <c r="CS11"/>
  <c r="AT31"/>
  <c r="CS7" l="1"/>
  <c r="CS6"/>
  <c r="CN7"/>
  <c r="CN6"/>
  <c r="AU31"/>
  <c r="AU19"/>
  <c r="AQ6"/>
  <c r="AQ19" s="1"/>
  <c r="CR31"/>
  <c r="CM31"/>
  <c r="CN31" l="1"/>
  <c r="CN19"/>
  <c r="CJ6"/>
  <c r="CJ19" s="1"/>
  <c r="CS31"/>
  <c r="CS19"/>
  <c r="CO6"/>
  <c r="CO19" s="1"/>
</calcChain>
</file>

<file path=xl/sharedStrings.xml><?xml version="1.0" encoding="utf-8"?>
<sst xmlns="http://schemas.openxmlformats.org/spreadsheetml/2006/main" count="808" uniqueCount="102">
  <si>
    <t>ООО "Энергоресурс"</t>
  </si>
  <si>
    <t>№ п.п.</t>
  </si>
  <si>
    <t>Показатели</t>
  </si>
  <si>
    <t>Баланс  электрической энергии, кВт.ч.</t>
  </si>
  <si>
    <t>январь</t>
  </si>
  <si>
    <t>февраль</t>
  </si>
  <si>
    <t>март</t>
  </si>
  <si>
    <t>1 квартал</t>
  </si>
  <si>
    <t>апрель</t>
  </si>
  <si>
    <t>май</t>
  </si>
  <si>
    <t>июнь</t>
  </si>
  <si>
    <t>2 квартал</t>
  </si>
  <si>
    <t>1 полугодие</t>
  </si>
  <si>
    <t>июль</t>
  </si>
  <si>
    <t>август</t>
  </si>
  <si>
    <t>сентябрь</t>
  </si>
  <si>
    <t>3 квартал</t>
  </si>
  <si>
    <t>октябрь</t>
  </si>
  <si>
    <t>ноябрь</t>
  </si>
  <si>
    <t>декабрь</t>
  </si>
  <si>
    <t>4 квартал</t>
  </si>
  <si>
    <t>2 полугодие</t>
  </si>
  <si>
    <t>год</t>
  </si>
  <si>
    <t>Всего</t>
  </si>
  <si>
    <t>ВН</t>
  </si>
  <si>
    <t>СН1</t>
  </si>
  <si>
    <t>СН2</t>
  </si>
  <si>
    <t>НН</t>
  </si>
  <si>
    <t>1.</t>
  </si>
  <si>
    <t xml:space="preserve">Поступление эл.энергии в сеть , ВСЕГО </t>
  </si>
  <si>
    <t>1.1.</t>
  </si>
  <si>
    <t>из смежной сети, всего</t>
  </si>
  <si>
    <t>х</t>
  </si>
  <si>
    <t xml:space="preserve">    в том числе из сети</t>
  </si>
  <si>
    <t>1.1.1.</t>
  </si>
  <si>
    <t>1.1.2.</t>
  </si>
  <si>
    <t>1.1.3.</t>
  </si>
  <si>
    <t>1.2.</t>
  </si>
  <si>
    <t>Поставка в сеть всего:</t>
  </si>
  <si>
    <t>1.2.1.</t>
  </si>
  <si>
    <t>от электростанций</t>
  </si>
  <si>
    <t>1.2.2.</t>
  </si>
  <si>
    <t>из сетей ФСК</t>
  </si>
  <si>
    <t>1.2.3.</t>
  </si>
  <si>
    <t>из сетей филиала ПАО "МРСК Центра" - "Ярэнерго"</t>
  </si>
  <si>
    <t>1.2.4.</t>
  </si>
  <si>
    <t>из сетей других сетевых организаций</t>
  </si>
  <si>
    <t>1.2.5.</t>
  </si>
  <si>
    <t>опосредованное присоединение</t>
  </si>
  <si>
    <t>2.</t>
  </si>
  <si>
    <t xml:space="preserve">Потери электроэнергии в сети </t>
  </si>
  <si>
    <t>2.1.</t>
  </si>
  <si>
    <t>то же в % (п.1.1/п.1.3)</t>
  </si>
  <si>
    <t>3.</t>
  </si>
  <si>
    <t>Расход электроэнергии на производственные и хознужды</t>
  </si>
  <si>
    <t>4.</t>
  </si>
  <si>
    <t xml:space="preserve">Полезный отпуск из сети </t>
  </si>
  <si>
    <t>4.1.</t>
  </si>
  <si>
    <t>полезный отпуск потребителям сбытов всего</t>
  </si>
  <si>
    <t>4.1.1.</t>
  </si>
  <si>
    <t>потребители расчитывающиеся по тарифу</t>
  </si>
  <si>
    <t>4.1.2.</t>
  </si>
  <si>
    <t>Население всего, в том числе</t>
  </si>
  <si>
    <t>сельское население</t>
  </si>
  <si>
    <t>городское население</t>
  </si>
  <si>
    <t>городское население (электроплиты)</t>
  </si>
  <si>
    <t>4.2.</t>
  </si>
  <si>
    <t>собственное потребление</t>
  </si>
  <si>
    <t>4.3.</t>
  </si>
  <si>
    <t>переток в филиал  ПАО "МРСК Центра" - "Ярэнерго"</t>
  </si>
  <si>
    <t>4.4.</t>
  </si>
  <si>
    <t xml:space="preserve">переток в другие сетевые организации </t>
  </si>
  <si>
    <t xml:space="preserve">Расшифровка п. 1.5. (Поступление от других сетевых организаций) </t>
  </si>
  <si>
    <t>№</t>
  </si>
  <si>
    <t>Наименование других сетевых организаций</t>
  </si>
  <si>
    <t>Добавить</t>
  </si>
  <si>
    <t>Итого</t>
  </si>
  <si>
    <t xml:space="preserve">Расшифровка п. 4.3. (Полезный отпуск - переток в другие сетевые организации) </t>
  </si>
  <si>
    <t xml:space="preserve">Расшифровка п. 4.1. (Полезный отпуск потребителям,  присоединенным к сети) </t>
  </si>
  <si>
    <t>Наименование  организаций</t>
  </si>
  <si>
    <t>ЗАО"Волгаэнергоресурс"</t>
  </si>
  <si>
    <t xml:space="preserve"> ООО "Энерго"</t>
  </si>
  <si>
    <t>ОАО"ЯрГЭТ"</t>
  </si>
  <si>
    <t>Опытный завод  "Паксистем"</t>
  </si>
  <si>
    <t>ЯГЭС</t>
  </si>
  <si>
    <t>ЗАО НПК ЯрЛИ</t>
  </si>
  <si>
    <t>Управление федерального казначейства по ЯО</t>
  </si>
  <si>
    <t>ООО "Авто-Трэйдинг"</t>
  </si>
  <si>
    <t>ОАО"Ярославльводоканал"</t>
  </si>
  <si>
    <t>ИП Мусинов</t>
  </si>
  <si>
    <t>ООО"Навиком"</t>
  </si>
  <si>
    <t>ИП Свинцов С.А.</t>
  </si>
  <si>
    <t>ИП Свинцова М.С.</t>
  </si>
  <si>
    <t>Барбосов С.А.</t>
  </si>
  <si>
    <t>ООО "Ярославльтранссигнал"</t>
  </si>
  <si>
    <t>ОАО "Компания"Спектр"</t>
  </si>
  <si>
    <t>ООО "Предприятие ВГТ"</t>
  </si>
  <si>
    <t>ООО "Полиресурс"</t>
  </si>
  <si>
    <t>ООО "Топас"</t>
  </si>
  <si>
    <t>ПАО "МТС"</t>
  </si>
  <si>
    <t>ООО "Элконт"</t>
  </si>
  <si>
    <t>ООО "ЯЗМТ"</t>
  </si>
</sst>
</file>

<file path=xl/styles.xml><?xml version="1.0" encoding="utf-8"?>
<styleSheet xmlns="http://schemas.openxmlformats.org/spreadsheetml/2006/main">
  <numFmts count="55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0_р_._-;\-* #,##0.0000_р_._-;_-* &quot;-&quot;????_р_._-;_-@_-"/>
    <numFmt numFmtId="166" formatCode="_-* #,##0.0000_р_._-;\-* #,##0.0000_р_._-;_-* &quot;-&quot;???_р_._-;_-@_-"/>
    <numFmt numFmtId="167" formatCode="#,##0.0000"/>
    <numFmt numFmtId="168" formatCode="0.0000"/>
    <numFmt numFmtId="169" formatCode="0.0%"/>
    <numFmt numFmtId="170" formatCode="0.0%_);\(0.0%\)"/>
    <numFmt numFmtId="171" formatCode="#,##0_);[Red]\(#,##0\)"/>
    <numFmt numFmtId="172" formatCode="#,##0;\(#,##0\)"/>
    <numFmt numFmtId="173" formatCode="_-* #,##0.00[$€-1]_-;\-* #,##0.00[$€-1]_-;_-* &quot;-&quot;??[$€-1]_-"/>
    <numFmt numFmtId="174" formatCode="_-* #,##0.00\ _$_-;\-* #,##0.00\ _$_-;_-* &quot;-&quot;??\ _$_-;_-@_-"/>
    <numFmt numFmtId="175" formatCode="#.##0\.00"/>
    <numFmt numFmtId="176" formatCode="#\.00"/>
    <numFmt numFmtId="177" formatCode="#\.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&quot;$&quot;#,##0_);[Red]\(&quot;$&quot;#,##0\)"/>
    <numFmt numFmtId="182" formatCode="\$#,##0\ ;\(\$#,##0\)"/>
    <numFmt numFmtId="183" formatCode="#,##0.000[$р.-419];\-#,##0.000[$р.-419]"/>
    <numFmt numFmtId="184" formatCode="_-* #,##0.0\ _$_-;\-* #,##0.0\ _$_-;_-* &quot;-&quot;??\ _$_-;_-@_-"/>
    <numFmt numFmtId="185" formatCode="&quot; &quot;#,##0.00&quot;    &quot;;&quot;-&quot;#,##0.00&quot;    &quot;;&quot; -&quot;#&quot;    &quot;;@&quot; &quot;"/>
    <numFmt numFmtId="186" formatCode="#,##0.0_);\(#,##0.0\)"/>
    <numFmt numFmtId="187" formatCode="#,##0_ ;[Red]\-#,##0\ "/>
    <numFmt numFmtId="188" formatCode="#,##0_);[Blue]\(#,##0\)"/>
    <numFmt numFmtId="189" formatCode="_-* #,##0_-;\-* #,##0_-;_-* &quot;-&quot;_-;_-@_-"/>
    <numFmt numFmtId="190" formatCode="_-* #,##0.00_-;\-* #,##0.00_-;_-* &quot;-&quot;??_-;_-@_-"/>
    <numFmt numFmtId="191" formatCode="#,##0__\ \ \ \ "/>
    <numFmt numFmtId="192" formatCode="_-&quot;£&quot;* #,##0_-;\-&quot;£&quot;* #,##0_-;_-&quot;£&quot;* &quot;-&quot;_-;_-@_-"/>
    <numFmt numFmtId="193" formatCode="_-&quot;£&quot;* #,##0.00_-;\-&quot;£&quot;* #,##0.00_-;_-&quot;£&quot;* &quot;-&quot;??_-;_-@_-"/>
    <numFmt numFmtId="194" formatCode="#,##0.00&quot;т.р.&quot;;\-#,##0.00&quot;т.р.&quot;"/>
    <numFmt numFmtId="195" formatCode="#,##0.0;[Red]#,##0.0"/>
    <numFmt numFmtId="196" formatCode="_-* #,##0_đ_._-;\-* #,##0_đ_._-;_-* &quot;-&quot;_đ_._-;_-@_-"/>
    <numFmt numFmtId="197" formatCode="_-* #,##0.00_đ_._-;\-* #,##0.00_đ_._-;_-* &quot;-&quot;??_đ_._-;_-@_-"/>
    <numFmt numFmtId="198" formatCode="\(#,##0.0\)"/>
    <numFmt numFmtId="199" formatCode="#,##0\ &quot;?.&quot;;\-#,##0\ &quot;?.&quot;"/>
    <numFmt numFmtId="200" formatCode="#,##0______;;&quot;------------      &quot;"/>
    <numFmt numFmtId="201" formatCode="#,##0.00&quot; &quot;[$руб.-419];[Red]&quot;-&quot;#,##0.00&quot; &quot;[$руб.-419]"/>
    <numFmt numFmtId="202" formatCode="#,##0.000_ ;\-#,##0.000\ "/>
    <numFmt numFmtId="203" formatCode="#,##0.00_ ;[Red]\-#,##0.00\ "/>
    <numFmt numFmtId="204" formatCode="[$-419]General"/>
    <numFmt numFmtId="205" formatCode="[$-419]#,##0.00"/>
    <numFmt numFmtId="206" formatCode="#,##0.000"/>
    <numFmt numFmtId="207" formatCode="[$$-409]#,##0"/>
    <numFmt numFmtId="208" formatCode="0.000"/>
    <numFmt numFmtId="209" formatCode="_-* #,##0\ _р_._-;\-* #,##0\ _р_._-;_-* &quot;-&quot;\ _р_._-;_-@_-"/>
    <numFmt numFmtId="210" formatCode="_-* #,##0.00\ _р_._-;\-* #,##0.00\ _р_._-;_-* &quot;-&quot;??\ _р_._-;_-@_-"/>
    <numFmt numFmtId="211" formatCode="\$#\.00"/>
    <numFmt numFmtId="212" formatCode="_-* #,##0\ _$_-;\-* #,##0\ _$_-;_-* &quot;-&quot;\ _$_-;_-@_-"/>
    <numFmt numFmtId="213" formatCode="#,##0.00_ ;\-#,##0.00\ "/>
    <numFmt numFmtId="214" formatCode="#,##0.0"/>
  </numFmts>
  <fonts count="16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rgb="FF0000FF"/>
      <name val="Times New Roman"/>
      <family val="1"/>
      <charset val="204"/>
    </font>
    <font>
      <sz val="11"/>
      <name val="Calibri"/>
      <family val="2"/>
      <scheme val="minor"/>
    </font>
    <font>
      <b/>
      <sz val="9"/>
      <name val="Tahoma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sz val="9"/>
      <name val="Tahoma"/>
      <family val="2"/>
      <charset val="204"/>
    </font>
    <font>
      <sz val="10"/>
      <color rgb="FF0000FF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 Cyr"/>
      <family val="1"/>
      <charset val="204"/>
    </font>
    <font>
      <u/>
      <sz val="10"/>
      <color indexed="12"/>
      <name val="Arial Cyr"/>
      <charset val="204"/>
    </font>
    <font>
      <b/>
      <sz val="12"/>
      <color indexed="63"/>
      <name val="Times New Roman"/>
      <family val="1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1"/>
      <color theme="1"/>
      <name val="Arial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u/>
      <sz val="10"/>
      <color rgb="FF0000FF"/>
      <name val="Arial Cyr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theme="1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theme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Tahoma"/>
      <family val="2"/>
      <charset val="204"/>
    </font>
    <font>
      <sz val="10"/>
      <color theme="1"/>
      <name val="Arial Cyr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12">
    <xf numFmtId="0" fontId="0" fillId="0" borderId="0"/>
    <xf numFmtId="0" fontId="2" fillId="0" borderId="0"/>
    <xf numFmtId="0" fontId="5" fillId="0" borderId="2" applyBorder="0">
      <alignment horizontal="center" vertical="center" wrapText="1"/>
    </xf>
    <xf numFmtId="4" fontId="9" fillId="3" borderId="0" applyFont="0" applyBorder="0">
      <alignment horizontal="right"/>
    </xf>
    <xf numFmtId="4" fontId="9" fillId="4" borderId="22" applyBorder="0">
      <alignment horizontal="right"/>
    </xf>
    <xf numFmtId="49" fontId="9" fillId="0" borderId="0" applyBorder="0">
      <alignment vertical="top"/>
    </xf>
    <xf numFmtId="0" fontId="12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9" fillId="0" borderId="0"/>
    <xf numFmtId="0" fontId="20" fillId="0" borderId="0"/>
    <xf numFmtId="169" fontId="21" fillId="0" borderId="0">
      <alignment vertical="top"/>
    </xf>
    <xf numFmtId="169" fontId="22" fillId="0" borderId="0">
      <alignment vertical="top"/>
    </xf>
    <xf numFmtId="170" fontId="22" fillId="6" borderId="0">
      <alignment vertical="top"/>
    </xf>
    <xf numFmtId="169" fontId="22" fillId="3" borderId="0">
      <alignment vertical="top"/>
    </xf>
    <xf numFmtId="40" fontId="23" fillId="0" borderId="0" applyFont="0" applyFill="0" applyBorder="0" applyAlignment="0" applyProtection="0"/>
    <xf numFmtId="0" fontId="24" fillId="0" borderId="0"/>
    <xf numFmtId="0" fontId="25" fillId="0" borderId="0"/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2" fontId="20" fillId="4" borderId="34">
      <alignment wrapText="1"/>
      <protection locked="0"/>
    </xf>
    <xf numFmtId="172" fontId="20" fillId="4" borderId="34">
      <alignment wrapText="1"/>
      <protection locked="0"/>
    </xf>
    <xf numFmtId="0" fontId="19" fillId="0" borderId="0"/>
    <xf numFmtId="0" fontId="25" fillId="0" borderId="0"/>
    <xf numFmtId="173" fontId="25" fillId="0" borderId="0"/>
    <xf numFmtId="0" fontId="25" fillId="0" borderId="0"/>
    <xf numFmtId="173" fontId="25" fillId="0" borderId="0"/>
    <xf numFmtId="0" fontId="25" fillId="0" borderId="0"/>
    <xf numFmtId="173" fontId="25" fillId="0" borderId="0"/>
    <xf numFmtId="0" fontId="25" fillId="0" borderId="0"/>
    <xf numFmtId="173" fontId="25" fillId="0" borderId="0"/>
    <xf numFmtId="0" fontId="26" fillId="0" borderId="0"/>
    <xf numFmtId="0" fontId="25" fillId="0" borderId="0"/>
    <xf numFmtId="0" fontId="25" fillId="0" borderId="0"/>
    <xf numFmtId="0" fontId="19" fillId="0" borderId="0"/>
    <xf numFmtId="173" fontId="19" fillId="0" borderId="0"/>
    <xf numFmtId="0" fontId="19" fillId="0" borderId="0"/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19" fillId="0" borderId="0"/>
    <xf numFmtId="173" fontId="19" fillId="0" borderId="0"/>
    <xf numFmtId="0" fontId="19" fillId="0" borderId="0"/>
    <xf numFmtId="173" fontId="19" fillId="0" borderId="0"/>
    <xf numFmtId="0" fontId="25" fillId="0" borderId="0"/>
    <xf numFmtId="173" fontId="25" fillId="0" borderId="0"/>
    <xf numFmtId="0" fontId="25" fillId="0" borderId="0"/>
    <xf numFmtId="173" fontId="25" fillId="0" borderId="0"/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25" fillId="0" borderId="0"/>
    <xf numFmtId="173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173" fontId="25" fillId="0" borderId="0"/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25" fillId="0" borderId="0"/>
    <xf numFmtId="0" fontId="25" fillId="0" borderId="0"/>
    <xf numFmtId="173" fontId="25" fillId="0" borderId="0"/>
    <xf numFmtId="0" fontId="25" fillId="0" borderId="0"/>
    <xf numFmtId="0" fontId="19" fillId="0" borderId="0"/>
    <xf numFmtId="173" fontId="19" fillId="0" borderId="0"/>
    <xf numFmtId="0" fontId="19" fillId="0" borderId="0"/>
    <xf numFmtId="173" fontId="19" fillId="0" borderId="0"/>
    <xf numFmtId="0" fontId="25" fillId="0" borderId="0"/>
    <xf numFmtId="173" fontId="25" fillId="0" borderId="0"/>
    <xf numFmtId="0" fontId="19" fillId="0" borderId="0"/>
    <xf numFmtId="173" fontId="19" fillId="0" borderId="0"/>
    <xf numFmtId="0" fontId="19" fillId="0" borderId="0"/>
    <xf numFmtId="173" fontId="19" fillId="0" borderId="0"/>
    <xf numFmtId="0" fontId="12" fillId="0" borderId="0"/>
    <xf numFmtId="0" fontId="25" fillId="0" borderId="0"/>
    <xf numFmtId="173" fontId="25" fillId="0" borderId="0"/>
    <xf numFmtId="174" fontId="12" fillId="0" borderId="0" applyFont="0" applyFill="0" applyBorder="0" applyAlignment="0" applyProtection="0"/>
    <xf numFmtId="0" fontId="27" fillId="0" borderId="35">
      <protection locked="0"/>
    </xf>
    <xf numFmtId="175" fontId="28" fillId="0" borderId="0">
      <protection locked="0"/>
    </xf>
    <xf numFmtId="176" fontId="28" fillId="0" borderId="0">
      <protection locked="0"/>
    </xf>
    <xf numFmtId="44" fontId="27" fillId="0" borderId="0">
      <protection locked="0"/>
    </xf>
    <xf numFmtId="44" fontId="27" fillId="0" borderId="0">
      <protection locked="0"/>
    </xf>
    <xf numFmtId="44" fontId="27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77" fontId="28" fillId="0" borderId="35">
      <protection locked="0"/>
    </xf>
    <xf numFmtId="0" fontId="30" fillId="7" borderId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5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/>
    <xf numFmtId="178" fontId="34" fillId="0" borderId="36">
      <protection locked="0"/>
    </xf>
    <xf numFmtId="17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35" fillId="9" borderId="0" applyNumberFormat="0" applyBorder="0" applyAlignment="0" applyProtection="0"/>
    <xf numFmtId="10" fontId="36" fillId="0" borderId="0" applyNumberFormat="0" applyFill="0" applyBorder="0" applyAlignment="0"/>
    <xf numFmtId="0" fontId="37" fillId="0" borderId="0"/>
    <xf numFmtId="0" fontId="38" fillId="26" borderId="37" applyNumberFormat="0" applyAlignment="0" applyProtection="0"/>
    <xf numFmtId="0" fontId="39" fillId="27" borderId="38" applyNumberFormat="0" applyAlignment="0" applyProtection="0"/>
    <xf numFmtId="0" fontId="40" fillId="0" borderId="22">
      <alignment horizontal="left" vertical="center"/>
    </xf>
    <xf numFmtId="41" fontId="20" fillId="0" borderId="0" applyFont="0" applyFill="0" applyBorder="0" applyAlignment="0" applyProtection="0"/>
    <xf numFmtId="0" fontId="41" fillId="0" borderId="0" applyFont="0" applyFill="0" applyBorder="0" applyAlignment="0" applyProtection="0">
      <alignment horizontal="right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>
      <alignment horizontal="right"/>
    </xf>
    <xf numFmtId="0" fontId="41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42" fillId="0" borderId="0" applyFont="0" applyFill="0" applyBorder="0" applyAlignment="0" applyProtection="0"/>
    <xf numFmtId="178" fontId="43" fillId="28" borderId="36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41" fillId="0" borderId="0" applyFont="0" applyFill="0" applyBorder="0" applyAlignment="0" applyProtection="0">
      <alignment horizontal="right"/>
    </xf>
    <xf numFmtId="0" fontId="41" fillId="0" borderId="0" applyFont="0" applyFill="0" applyBorder="0" applyAlignment="0" applyProtection="0">
      <alignment horizontal="right"/>
    </xf>
    <xf numFmtId="44" fontId="12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41" fillId="0" borderId="0" applyFill="0" applyBorder="0" applyProtection="0">
      <alignment vertical="center"/>
    </xf>
    <xf numFmtId="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14" fontId="44" fillId="0" borderId="0">
      <alignment vertical="top"/>
    </xf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41" fillId="0" borderId="39" applyNumberFormat="0" applyFont="0" applyFill="0" applyAlignment="0" applyProtection="0"/>
    <xf numFmtId="0" fontId="45" fillId="0" borderId="0" applyNumberFormat="0" applyFill="0" applyBorder="0" applyAlignment="0" applyProtection="0"/>
    <xf numFmtId="171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173" fontId="44" fillId="0" borderId="0" applyFont="0" applyFill="0" applyBorder="0" applyAlignment="0" applyProtection="0"/>
    <xf numFmtId="37" fontId="20" fillId="0" borderId="0"/>
    <xf numFmtId="0" fontId="47" fillId="29" borderId="0"/>
    <xf numFmtId="0" fontId="47" fillId="30" borderId="0"/>
    <xf numFmtId="0" fontId="47" fillId="31" borderId="0"/>
    <xf numFmtId="0" fontId="47" fillId="32" borderId="0"/>
    <xf numFmtId="0" fontId="47" fillId="33" borderId="0"/>
    <xf numFmtId="0" fontId="47" fillId="34" borderId="0"/>
    <xf numFmtId="0" fontId="47" fillId="35" borderId="0"/>
    <xf numFmtId="0" fontId="47" fillId="36" borderId="0"/>
    <xf numFmtId="0" fontId="47" fillId="37" borderId="0"/>
    <xf numFmtId="0" fontId="47" fillId="32" borderId="0"/>
    <xf numFmtId="0" fontId="47" fillId="35" borderId="0"/>
    <xf numFmtId="0" fontId="47" fillId="38" borderId="0"/>
    <xf numFmtId="0" fontId="48" fillId="39" borderId="0"/>
    <xf numFmtId="0" fontId="48" fillId="36" borderId="0"/>
    <xf numFmtId="0" fontId="48" fillId="37" borderId="0"/>
    <xf numFmtId="0" fontId="48" fillId="40" borderId="0"/>
    <xf numFmtId="0" fontId="48" fillId="41" borderId="0"/>
    <xf numFmtId="0" fontId="48" fillId="42" borderId="0"/>
    <xf numFmtId="0" fontId="48" fillId="43" borderId="0"/>
    <xf numFmtId="0" fontId="48" fillId="44" borderId="0"/>
    <xf numFmtId="0" fontId="48" fillId="45" borderId="0"/>
    <xf numFmtId="0" fontId="48" fillId="40" borderId="0"/>
    <xf numFmtId="0" fontId="48" fillId="41" borderId="0"/>
    <xf numFmtId="0" fontId="48" fillId="46" borderId="0"/>
    <xf numFmtId="0" fontId="49" fillId="30" borderId="0"/>
    <xf numFmtId="0" fontId="50" fillId="47" borderId="40"/>
    <xf numFmtId="0" fontId="51" fillId="48" borderId="41"/>
    <xf numFmtId="185" fontId="52" fillId="0" borderId="0"/>
    <xf numFmtId="0" fontId="53" fillId="0" borderId="0"/>
    <xf numFmtId="0" fontId="54" fillId="31" borderId="0"/>
    <xf numFmtId="0" fontId="55" fillId="0" borderId="42"/>
    <xf numFmtId="0" fontId="56" fillId="0" borderId="43"/>
    <xf numFmtId="0" fontId="57" fillId="0" borderId="44"/>
    <xf numFmtId="0" fontId="57" fillId="0" borderId="0"/>
    <xf numFmtId="0" fontId="58" fillId="0" borderId="0"/>
    <xf numFmtId="0" fontId="59" fillId="34" borderId="40"/>
    <xf numFmtId="0" fontId="60" fillId="0" borderId="45"/>
    <xf numFmtId="0" fontId="61" fillId="49" borderId="0"/>
    <xf numFmtId="0" fontId="52" fillId="50" borderId="46"/>
    <xf numFmtId="0" fontId="62" fillId="47" borderId="47"/>
    <xf numFmtId="0" fontId="63" fillId="0" borderId="0"/>
    <xf numFmtId="0" fontId="64" fillId="0" borderId="48"/>
    <xf numFmtId="0" fontId="65" fillId="0" borderId="0"/>
    <xf numFmtId="0" fontId="66" fillId="0" borderId="0" applyNumberFormat="0" applyFill="0" applyBorder="0" applyAlignment="0" applyProtection="0"/>
    <xf numFmtId="164" fontId="67" fillId="0" borderId="0" applyFill="0" applyBorder="0" applyAlignment="0" applyProtection="0"/>
    <xf numFmtId="164" fontId="21" fillId="0" borderId="0" applyFill="0" applyBorder="0" applyAlignment="0" applyProtection="0"/>
    <xf numFmtId="164" fontId="68" fillId="0" borderId="0" applyFill="0" applyBorder="0" applyAlignment="0" applyProtection="0"/>
    <xf numFmtId="164" fontId="69" fillId="0" borderId="0" applyFill="0" applyBorder="0" applyAlignment="0" applyProtection="0"/>
    <xf numFmtId="164" fontId="70" fillId="0" borderId="0" applyFill="0" applyBorder="0" applyAlignment="0" applyProtection="0"/>
    <xf numFmtId="164" fontId="71" fillId="0" borderId="0" applyFill="0" applyBorder="0" applyAlignment="0" applyProtection="0"/>
    <xf numFmtId="164" fontId="72" fillId="0" borderId="0" applyFill="0" applyBorder="0" applyAlignment="0" applyProtection="0"/>
    <xf numFmtId="2" fontId="42" fillId="0" borderId="0" applyFont="0" applyFill="0" applyBorder="0" applyAlignment="0" applyProtection="0"/>
    <xf numFmtId="0" fontId="73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Fill="0" applyBorder="0" applyProtection="0">
      <alignment horizontal="left"/>
    </xf>
    <xf numFmtId="0" fontId="76" fillId="10" borderId="0" applyNumberFormat="0" applyBorder="0" applyAlignment="0" applyProtection="0"/>
    <xf numFmtId="169" fontId="77" fillId="3" borderId="22" applyNumberFormat="0" applyFont="0" applyBorder="0" applyAlignment="0" applyProtection="0"/>
    <xf numFmtId="0" fontId="41" fillId="0" borderId="0" applyFont="0" applyFill="0" applyBorder="0" applyAlignment="0" applyProtection="0">
      <alignment horizontal="right"/>
    </xf>
    <xf numFmtId="186" fontId="78" fillId="3" borderId="0" applyNumberFormat="0" applyFont="0" applyAlignment="0"/>
    <xf numFmtId="0" fontId="79" fillId="0" borderId="0" applyProtection="0">
      <alignment horizontal="right"/>
    </xf>
    <xf numFmtId="0" fontId="80" fillId="0" borderId="0">
      <alignment vertical="top"/>
    </xf>
    <xf numFmtId="0" fontId="81" fillId="0" borderId="49" applyNumberFormat="0" applyFill="0" applyAlignment="0" applyProtection="0"/>
    <xf numFmtId="0" fontId="82" fillId="0" borderId="50" applyNumberFormat="0" applyFill="0" applyAlignment="0" applyProtection="0"/>
    <xf numFmtId="0" fontId="83" fillId="0" borderId="51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0">
      <alignment horizontal="center"/>
    </xf>
    <xf numFmtId="2" fontId="85" fillId="51" borderId="0" applyAlignment="0">
      <alignment horizontal="right"/>
      <protection locked="0"/>
    </xf>
    <xf numFmtId="0" fontId="84" fillId="0" borderId="0">
      <alignment horizontal="center" textRotation="90"/>
    </xf>
    <xf numFmtId="171" fontId="86" fillId="0" borderId="0">
      <alignment vertical="top"/>
    </xf>
    <xf numFmtId="38" fontId="86" fillId="0" borderId="0">
      <alignment vertical="top"/>
    </xf>
    <xf numFmtId="38" fontId="86" fillId="0" borderId="0">
      <alignment vertical="top"/>
    </xf>
    <xf numFmtId="0" fontId="17" fillId="0" borderId="0" applyNumberFormat="0" applyFill="0" applyBorder="0" applyAlignment="0" applyProtection="0">
      <alignment vertical="top"/>
      <protection locked="0"/>
    </xf>
    <xf numFmtId="178" fontId="87" fillId="0" borderId="0"/>
    <xf numFmtId="0" fontId="20" fillId="0" borderId="0"/>
    <xf numFmtId="0" fontId="88" fillId="0" borderId="0" applyNumberFormat="0" applyFill="0" applyBorder="0" applyAlignment="0" applyProtection="0">
      <alignment vertical="top"/>
      <protection locked="0"/>
    </xf>
    <xf numFmtId="187" fontId="89" fillId="0" borderId="22">
      <alignment horizontal="center" vertical="center" wrapText="1"/>
    </xf>
    <xf numFmtId="0" fontId="90" fillId="13" borderId="37" applyNumberFormat="0" applyAlignment="0" applyProtection="0"/>
    <xf numFmtId="0" fontId="91" fillId="0" borderId="0" applyFill="0" applyBorder="0" applyProtection="0">
      <alignment vertical="center"/>
    </xf>
    <xf numFmtId="0" fontId="91" fillId="0" borderId="0" applyFill="0" applyBorder="0" applyProtection="0">
      <alignment vertical="center"/>
    </xf>
    <xf numFmtId="0" fontId="91" fillId="0" borderId="0" applyFill="0" applyBorder="0" applyProtection="0">
      <alignment vertical="center"/>
    </xf>
    <xf numFmtId="0" fontId="91" fillId="0" borderId="0" applyFill="0" applyBorder="0" applyProtection="0">
      <alignment vertical="center"/>
    </xf>
    <xf numFmtId="171" fontId="22" fillId="0" borderId="0">
      <alignment vertical="top"/>
    </xf>
    <xf numFmtId="171" fontId="22" fillId="6" borderId="0">
      <alignment vertical="top"/>
    </xf>
    <xf numFmtId="38" fontId="22" fillId="6" borderId="0">
      <alignment vertical="top"/>
    </xf>
    <xf numFmtId="38" fontId="22" fillId="6" borderId="0">
      <alignment vertical="top"/>
    </xf>
    <xf numFmtId="38" fontId="22" fillId="0" borderId="0">
      <alignment vertical="top"/>
    </xf>
    <xf numFmtId="188" fontId="22" fillId="3" borderId="0">
      <alignment vertical="top"/>
    </xf>
    <xf numFmtId="38" fontId="22" fillId="0" borderId="0">
      <alignment vertical="top"/>
    </xf>
    <xf numFmtId="0" fontId="92" fillId="0" borderId="52" applyNumberFormat="0" applyFill="0" applyAlignment="0" applyProtection="0"/>
    <xf numFmtId="189" fontId="93" fillId="0" borderId="0" applyFont="0" applyFill="0" applyBorder="0" applyAlignment="0" applyProtection="0"/>
    <xf numFmtId="190" fontId="93" fillId="0" borderId="0" applyFont="0" applyFill="0" applyBorder="0" applyAlignment="0" applyProtection="0"/>
    <xf numFmtId="189" fontId="93" fillId="0" borderId="0" applyFont="0" applyFill="0" applyBorder="0" applyAlignment="0" applyProtection="0"/>
    <xf numFmtId="190" fontId="93" fillId="0" borderId="0" applyFont="0" applyFill="0" applyBorder="0" applyAlignment="0" applyProtection="0"/>
    <xf numFmtId="191" fontId="94" fillId="0" borderId="22">
      <alignment horizontal="right"/>
      <protection locked="0"/>
    </xf>
    <xf numFmtId="192" fontId="93" fillId="0" borderId="0" applyFont="0" applyFill="0" applyBorder="0" applyAlignment="0" applyProtection="0"/>
    <xf numFmtId="193" fontId="93" fillId="0" borderId="0" applyFont="0" applyFill="0" applyBorder="0" applyAlignment="0" applyProtection="0"/>
    <xf numFmtId="192" fontId="93" fillId="0" borderId="0" applyFont="0" applyFill="0" applyBorder="0" applyAlignment="0" applyProtection="0"/>
    <xf numFmtId="193" fontId="93" fillId="0" borderId="0" applyFont="0" applyFill="0" applyBorder="0" applyAlignment="0" applyProtection="0"/>
    <xf numFmtId="0" fontId="41" fillId="0" borderId="0" applyFont="0" applyFill="0" applyBorder="0" applyAlignment="0" applyProtection="0">
      <alignment horizontal="right"/>
    </xf>
    <xf numFmtId="0" fontId="41" fillId="0" borderId="0" applyFill="0" applyBorder="0" applyProtection="0">
      <alignment vertical="center"/>
    </xf>
    <xf numFmtId="0" fontId="41" fillId="0" borderId="0" applyFont="0" applyFill="0" applyBorder="0" applyAlignment="0" applyProtection="0">
      <alignment horizontal="right"/>
    </xf>
    <xf numFmtId="3" fontId="12" fillId="0" borderId="1" applyFont="0" applyBorder="0">
      <alignment horizontal="center" vertical="center"/>
    </xf>
    <xf numFmtId="0" fontId="95" fillId="52" borderId="0" applyNumberFormat="0" applyBorder="0" applyAlignment="0" applyProtection="0"/>
    <xf numFmtId="0" fontId="30" fillId="0" borderId="53"/>
    <xf numFmtId="0" fontId="96" fillId="0" borderId="0" applyNumberFormat="0" applyFill="0" applyBorder="0" applyAlignment="0" applyProtection="0"/>
    <xf numFmtId="194" fontId="12" fillId="0" borderId="0"/>
    <xf numFmtId="0" fontId="9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>
      <alignment horizontal="right"/>
    </xf>
    <xf numFmtId="0" fontId="12" fillId="0" borderId="0"/>
    <xf numFmtId="0" fontId="98" fillId="0" borderId="0"/>
    <xf numFmtId="0" fontId="41" fillId="0" borderId="0" applyFill="0" applyBorder="0" applyProtection="0">
      <alignment vertical="center"/>
    </xf>
    <xf numFmtId="0" fontId="99" fillId="0" borderId="0"/>
    <xf numFmtId="0" fontId="20" fillId="0" borderId="0"/>
    <xf numFmtId="0" fontId="19" fillId="0" borderId="0"/>
    <xf numFmtId="0" fontId="9" fillId="53" borderId="54" applyNumberFormat="0" applyFont="0" applyAlignment="0" applyProtection="0"/>
    <xf numFmtId="195" fontId="12" fillId="0" borderId="0" applyFont="0" applyAlignment="0">
      <alignment horizontal="center"/>
    </xf>
    <xf numFmtId="196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0" fontId="77" fillId="0" borderId="0"/>
    <xf numFmtId="198" fontId="77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00" fillId="26" borderId="55" applyNumberFormat="0" applyAlignment="0" applyProtection="0"/>
    <xf numFmtId="1" fontId="101" fillId="0" borderId="0" applyProtection="0">
      <alignment horizontal="right" vertical="center"/>
    </xf>
    <xf numFmtId="49" fontId="102" fillId="0" borderId="56" applyFill="0" applyProtection="0">
      <alignment vertical="center"/>
    </xf>
    <xf numFmtId="9" fontId="20" fillId="0" borderId="0" applyFont="0" applyFill="0" applyBorder="0" applyAlignment="0" applyProtection="0"/>
    <xf numFmtId="0" fontId="41" fillId="0" borderId="0" applyFill="0" applyBorder="0" applyProtection="0">
      <alignment vertical="center"/>
    </xf>
    <xf numFmtId="37" fontId="103" fillId="4" borderId="57"/>
    <xf numFmtId="37" fontId="103" fillId="4" borderId="57"/>
    <xf numFmtId="0" fontId="104" fillId="0" borderId="0" applyNumberFormat="0">
      <alignment horizontal="left"/>
    </xf>
    <xf numFmtId="200" fontId="105" fillId="0" borderId="58" applyBorder="0">
      <alignment horizontal="right"/>
      <protection locked="0"/>
    </xf>
    <xf numFmtId="49" fontId="106" fillId="0" borderId="22" applyNumberFormat="0">
      <alignment horizontal="left" vertical="center"/>
    </xf>
    <xf numFmtId="0" fontId="107" fillId="0" borderId="0"/>
    <xf numFmtId="201" fontId="107" fillId="0" borderId="0"/>
    <xf numFmtId="0" fontId="108" fillId="0" borderId="59">
      <alignment vertical="center"/>
    </xf>
    <xf numFmtId="4" fontId="109" fillId="4" borderId="55" applyNumberFormat="0" applyProtection="0">
      <alignment vertical="center"/>
    </xf>
    <xf numFmtId="4" fontId="110" fillId="4" borderId="55" applyNumberFormat="0" applyProtection="0">
      <alignment vertical="center"/>
    </xf>
    <xf numFmtId="4" fontId="109" fillId="4" borderId="55" applyNumberFormat="0" applyProtection="0">
      <alignment horizontal="left" vertical="center" indent="1"/>
    </xf>
    <xf numFmtId="4" fontId="109" fillId="4" borderId="55" applyNumberFormat="0" applyProtection="0">
      <alignment horizontal="left" vertical="center" indent="1"/>
    </xf>
    <xf numFmtId="0" fontId="20" fillId="54" borderId="55" applyNumberFormat="0" applyProtection="0">
      <alignment horizontal="left" vertical="center" indent="1"/>
    </xf>
    <xf numFmtId="4" fontId="109" fillId="55" borderId="55" applyNumberFormat="0" applyProtection="0">
      <alignment horizontal="right" vertical="center"/>
    </xf>
    <xf numFmtId="4" fontId="109" fillId="56" borderId="55" applyNumberFormat="0" applyProtection="0">
      <alignment horizontal="right" vertical="center"/>
    </xf>
    <xf numFmtId="4" fontId="109" fillId="57" borderId="55" applyNumberFormat="0" applyProtection="0">
      <alignment horizontal="right" vertical="center"/>
    </xf>
    <xf numFmtId="4" fontId="109" fillId="58" borderId="55" applyNumberFormat="0" applyProtection="0">
      <alignment horizontal="right" vertical="center"/>
    </xf>
    <xf numFmtId="4" fontId="109" fillId="59" borderId="55" applyNumberFormat="0" applyProtection="0">
      <alignment horizontal="right" vertical="center"/>
    </xf>
    <xf numFmtId="4" fontId="109" fillId="60" borderId="55" applyNumberFormat="0" applyProtection="0">
      <alignment horizontal="right" vertical="center"/>
    </xf>
    <xf numFmtId="4" fontId="109" fillId="61" borderId="55" applyNumberFormat="0" applyProtection="0">
      <alignment horizontal="right" vertical="center"/>
    </xf>
    <xf numFmtId="4" fontId="109" fillId="62" borderId="55" applyNumberFormat="0" applyProtection="0">
      <alignment horizontal="right" vertical="center"/>
    </xf>
    <xf numFmtId="4" fontId="109" fillId="63" borderId="55" applyNumberFormat="0" applyProtection="0">
      <alignment horizontal="right" vertical="center"/>
    </xf>
    <xf numFmtId="4" fontId="111" fillId="64" borderId="55" applyNumberFormat="0" applyProtection="0">
      <alignment horizontal="left" vertical="center" indent="1"/>
    </xf>
    <xf numFmtId="4" fontId="109" fillId="65" borderId="60" applyNumberFormat="0" applyProtection="0">
      <alignment horizontal="left" vertical="center" indent="1"/>
    </xf>
    <xf numFmtId="4" fontId="112" fillId="66" borderId="0" applyNumberFormat="0" applyProtection="0">
      <alignment horizontal="left" vertical="center" indent="1"/>
    </xf>
    <xf numFmtId="0" fontId="20" fillId="54" borderId="55" applyNumberFormat="0" applyProtection="0">
      <alignment horizontal="left" vertical="center" indent="1"/>
    </xf>
    <xf numFmtId="4" fontId="113" fillId="65" borderId="55" applyNumberFormat="0" applyProtection="0">
      <alignment horizontal="left" vertical="center" indent="1"/>
    </xf>
    <xf numFmtId="4" fontId="113" fillId="67" borderId="55" applyNumberFormat="0" applyProtection="0">
      <alignment horizontal="left" vertical="center" indent="1"/>
    </xf>
    <xf numFmtId="0" fontId="20" fillId="67" borderId="55" applyNumberFormat="0" applyProtection="0">
      <alignment horizontal="left" vertical="center" indent="1"/>
    </xf>
    <xf numFmtId="0" fontId="20" fillId="67" borderId="55" applyNumberFormat="0" applyProtection="0">
      <alignment horizontal="left" vertical="center" indent="1"/>
    </xf>
    <xf numFmtId="0" fontId="20" fillId="68" borderId="55" applyNumberFormat="0" applyProtection="0">
      <alignment horizontal="left" vertical="center" indent="1"/>
    </xf>
    <xf numFmtId="0" fontId="20" fillId="68" borderId="55" applyNumberFormat="0" applyProtection="0">
      <alignment horizontal="left" vertical="center" indent="1"/>
    </xf>
    <xf numFmtId="0" fontId="20" fillId="6" borderId="55" applyNumberFormat="0" applyProtection="0">
      <alignment horizontal="left" vertical="center" indent="1"/>
    </xf>
    <xf numFmtId="0" fontId="20" fillId="6" borderId="55" applyNumberFormat="0" applyProtection="0">
      <alignment horizontal="left" vertical="center" indent="1"/>
    </xf>
    <xf numFmtId="0" fontId="20" fillId="54" borderId="55" applyNumberFormat="0" applyProtection="0">
      <alignment horizontal="left" vertical="center" indent="1"/>
    </xf>
    <xf numFmtId="0" fontId="20" fillId="54" borderId="55" applyNumberFormat="0" applyProtection="0">
      <alignment horizontal="left" vertical="center" indent="1"/>
    </xf>
    <xf numFmtId="0" fontId="12" fillId="0" borderId="0"/>
    <xf numFmtId="4" fontId="109" fillId="69" borderId="55" applyNumberFormat="0" applyProtection="0">
      <alignment vertical="center"/>
    </xf>
    <xf numFmtId="4" fontId="110" fillId="69" borderId="55" applyNumberFormat="0" applyProtection="0">
      <alignment vertical="center"/>
    </xf>
    <xf numFmtId="4" fontId="109" fillId="69" borderId="55" applyNumberFormat="0" applyProtection="0">
      <alignment horizontal="left" vertical="center" indent="1"/>
    </xf>
    <xf numFmtId="4" fontId="109" fillId="69" borderId="55" applyNumberFormat="0" applyProtection="0">
      <alignment horizontal="left" vertical="center" indent="1"/>
    </xf>
    <xf numFmtId="4" fontId="109" fillId="65" borderId="55" applyNumberFormat="0" applyProtection="0">
      <alignment horizontal="right" vertical="center"/>
    </xf>
    <xf numFmtId="4" fontId="110" fillId="65" borderId="55" applyNumberFormat="0" applyProtection="0">
      <alignment horizontal="right" vertical="center"/>
    </xf>
    <xf numFmtId="0" fontId="20" fillId="54" borderId="55" applyNumberFormat="0" applyProtection="0">
      <alignment horizontal="left" vertical="center" indent="1"/>
    </xf>
    <xf numFmtId="0" fontId="20" fillId="54" borderId="55" applyNumberFormat="0" applyProtection="0">
      <alignment horizontal="left" vertical="center" indent="1"/>
    </xf>
    <xf numFmtId="0" fontId="114" fillId="0" borderId="0"/>
    <xf numFmtId="4" fontId="115" fillId="65" borderId="55" applyNumberFormat="0" applyProtection="0">
      <alignment horizontal="right" vertical="center"/>
    </xf>
    <xf numFmtId="0" fontId="116" fillId="0" borderId="0">
      <alignment horizontal="left" vertical="center" wrapText="1"/>
    </xf>
    <xf numFmtId="0" fontId="20" fillId="0" borderId="0"/>
    <xf numFmtId="0" fontId="19" fillId="0" borderId="0"/>
    <xf numFmtId="0" fontId="117" fillId="0" borderId="0" applyBorder="0" applyProtection="0">
      <alignment vertical="center"/>
    </xf>
    <xf numFmtId="0" fontId="117" fillId="0" borderId="56" applyBorder="0" applyProtection="0">
      <alignment horizontal="right" vertical="center"/>
    </xf>
    <xf numFmtId="0" fontId="118" fillId="70" borderId="0" applyBorder="0" applyProtection="0">
      <alignment horizontal="centerContinuous" vertical="center"/>
    </xf>
    <xf numFmtId="0" fontId="118" fillId="71" borderId="56" applyBorder="0" applyProtection="0">
      <alignment horizontal="centerContinuous" vertical="center"/>
    </xf>
    <xf numFmtId="0" fontId="119" fillId="0" borderId="0"/>
    <xf numFmtId="171" fontId="120" fillId="72" borderId="0">
      <alignment horizontal="right" vertical="top"/>
    </xf>
    <xf numFmtId="38" fontId="120" fillId="72" borderId="0">
      <alignment horizontal="right" vertical="top"/>
    </xf>
    <xf numFmtId="38" fontId="120" fillId="72" borderId="0">
      <alignment horizontal="right" vertical="top"/>
    </xf>
    <xf numFmtId="0" fontId="99" fillId="0" borderId="0"/>
    <xf numFmtId="0" fontId="121" fillId="0" borderId="0" applyFill="0" applyBorder="0" applyProtection="0">
      <alignment horizontal="left"/>
    </xf>
    <xf numFmtId="0" fontId="75" fillId="0" borderId="61" applyFill="0" applyBorder="0" applyProtection="0">
      <alignment horizontal="left" vertical="top"/>
    </xf>
    <xf numFmtId="0" fontId="122" fillId="0" borderId="0">
      <alignment horizontal="centerContinuous"/>
    </xf>
    <xf numFmtId="0" fontId="123" fillId="0" borderId="61" applyFill="0" applyBorder="0" applyProtection="0"/>
    <xf numFmtId="0" fontId="123" fillId="0" borderId="0"/>
    <xf numFmtId="0" fontId="124" fillId="0" borderId="0" applyFill="0" applyBorder="0" applyProtection="0"/>
    <xf numFmtId="0" fontId="125" fillId="0" borderId="0"/>
    <xf numFmtId="0" fontId="126" fillId="0" borderId="0" applyNumberFormat="0" applyFill="0" applyBorder="0" applyAlignment="0" applyProtection="0"/>
    <xf numFmtId="0" fontId="127" fillId="0" borderId="62" applyNumberFormat="0" applyFill="0" applyAlignment="0" applyProtection="0"/>
    <xf numFmtId="0" fontId="128" fillId="0" borderId="39" applyFill="0" applyBorder="0" applyProtection="0">
      <alignment vertical="center"/>
    </xf>
    <xf numFmtId="0" fontId="129" fillId="0" borderId="0">
      <alignment horizontal="fill"/>
    </xf>
    <xf numFmtId="0" fontId="77" fillId="0" borderId="0"/>
    <xf numFmtId="0" fontId="130" fillId="0" borderId="0" applyNumberFormat="0" applyFill="0" applyBorder="0" applyAlignment="0" applyProtection="0"/>
    <xf numFmtId="0" fontId="131" fillId="0" borderId="56" applyBorder="0" applyProtection="0">
      <alignment horizontal="right"/>
    </xf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78" fontId="34" fillId="0" borderId="36">
      <protection locked="0"/>
    </xf>
    <xf numFmtId="0" fontId="90" fillId="13" borderId="37" applyNumberFormat="0" applyAlignment="0" applyProtection="0"/>
    <xf numFmtId="0" fontId="90" fillId="13" borderId="37" applyNumberFormat="0" applyAlignment="0" applyProtection="0"/>
    <xf numFmtId="0" fontId="90" fillId="13" borderId="37" applyNumberFormat="0" applyAlignment="0" applyProtection="0"/>
    <xf numFmtId="0" fontId="90" fillId="13" borderId="37" applyNumberFormat="0" applyAlignment="0" applyProtection="0"/>
    <xf numFmtId="0" fontId="90" fillId="13" borderId="37" applyNumberFormat="0" applyAlignment="0" applyProtection="0"/>
    <xf numFmtId="0" fontId="90" fillId="13" borderId="37" applyNumberFormat="0" applyAlignment="0" applyProtection="0"/>
    <xf numFmtId="0" fontId="90" fillId="13" borderId="37" applyNumberFormat="0" applyAlignment="0" applyProtection="0"/>
    <xf numFmtId="0" fontId="90" fillId="13" borderId="37" applyNumberFormat="0" applyAlignment="0" applyProtection="0"/>
    <xf numFmtId="0" fontId="90" fillId="13" borderId="37" applyNumberFormat="0" applyAlignment="0" applyProtection="0"/>
    <xf numFmtId="0" fontId="90" fillId="13" borderId="37" applyNumberFormat="0" applyAlignment="0" applyProtection="0"/>
    <xf numFmtId="0" fontId="90" fillId="13" borderId="37" applyNumberFormat="0" applyAlignment="0" applyProtection="0"/>
    <xf numFmtId="0" fontId="90" fillId="13" borderId="37" applyNumberFormat="0" applyAlignment="0" applyProtection="0"/>
    <xf numFmtId="0" fontId="90" fillId="13" borderId="37" applyNumberFormat="0" applyAlignment="0" applyProtection="0"/>
    <xf numFmtId="0" fontId="90" fillId="13" borderId="37" applyNumberFormat="0" applyAlignment="0" applyProtection="0"/>
    <xf numFmtId="0" fontId="90" fillId="13" borderId="37" applyNumberFormat="0" applyAlignment="0" applyProtection="0"/>
    <xf numFmtId="0" fontId="90" fillId="13" borderId="37" applyNumberFormat="0" applyAlignment="0" applyProtection="0"/>
    <xf numFmtId="0" fontId="90" fillId="13" borderId="37" applyNumberFormat="0" applyAlignment="0" applyProtection="0"/>
    <xf numFmtId="0" fontId="90" fillId="13" borderId="37" applyNumberFormat="0" applyAlignment="0" applyProtection="0"/>
    <xf numFmtId="0" fontId="90" fillId="13" borderId="37" applyNumberFormat="0" applyAlignment="0" applyProtection="0"/>
    <xf numFmtId="0" fontId="90" fillId="13" borderId="37" applyNumberFormat="0" applyAlignment="0" applyProtection="0"/>
    <xf numFmtId="0" fontId="90" fillId="13" borderId="37" applyNumberFormat="0" applyAlignment="0" applyProtection="0"/>
    <xf numFmtId="0" fontId="90" fillId="13" borderId="37" applyNumberFormat="0" applyAlignment="0" applyProtection="0"/>
    <xf numFmtId="0" fontId="90" fillId="13" borderId="37" applyNumberFormat="0" applyAlignment="0" applyProtection="0"/>
    <xf numFmtId="0" fontId="90" fillId="13" borderId="37" applyNumberFormat="0" applyAlignment="0" applyProtection="0"/>
    <xf numFmtId="0" fontId="90" fillId="13" borderId="37" applyNumberFormat="0" applyAlignment="0" applyProtection="0"/>
    <xf numFmtId="3" fontId="132" fillId="0" borderId="0">
      <alignment horizontal="center" vertical="center" textRotation="90" wrapText="1"/>
    </xf>
    <xf numFmtId="202" fontId="34" fillId="0" borderId="22">
      <alignment vertical="top" wrapText="1"/>
    </xf>
    <xf numFmtId="0" fontId="100" fillId="26" borderId="55" applyNumberFormat="0" applyAlignment="0" applyProtection="0"/>
    <xf numFmtId="0" fontId="100" fillId="26" borderId="55" applyNumberFormat="0" applyAlignment="0" applyProtection="0"/>
    <xf numFmtId="0" fontId="100" fillId="26" borderId="55" applyNumberFormat="0" applyAlignment="0" applyProtection="0"/>
    <xf numFmtId="0" fontId="100" fillId="26" borderId="55" applyNumberFormat="0" applyAlignment="0" applyProtection="0"/>
    <xf numFmtId="0" fontId="100" fillId="26" borderId="55" applyNumberFormat="0" applyAlignment="0" applyProtection="0"/>
    <xf numFmtId="0" fontId="100" fillId="26" borderId="55" applyNumberFormat="0" applyAlignment="0" applyProtection="0"/>
    <xf numFmtId="0" fontId="100" fillId="26" borderId="55" applyNumberFormat="0" applyAlignment="0" applyProtection="0"/>
    <xf numFmtId="0" fontId="100" fillId="26" borderId="55" applyNumberFormat="0" applyAlignment="0" applyProtection="0"/>
    <xf numFmtId="0" fontId="100" fillId="26" borderId="55" applyNumberFormat="0" applyAlignment="0" applyProtection="0"/>
    <xf numFmtId="0" fontId="100" fillId="26" borderId="55" applyNumberFormat="0" applyAlignment="0" applyProtection="0"/>
    <xf numFmtId="0" fontId="100" fillId="26" borderId="55" applyNumberFormat="0" applyAlignment="0" applyProtection="0"/>
    <xf numFmtId="0" fontId="100" fillId="26" borderId="55" applyNumberFormat="0" applyAlignment="0" applyProtection="0"/>
    <xf numFmtId="0" fontId="100" fillId="26" borderId="55" applyNumberFormat="0" applyAlignment="0" applyProtection="0"/>
    <xf numFmtId="0" fontId="100" fillId="26" borderId="55" applyNumberFormat="0" applyAlignment="0" applyProtection="0"/>
    <xf numFmtId="0" fontId="100" fillId="26" borderId="55" applyNumberFormat="0" applyAlignment="0" applyProtection="0"/>
    <xf numFmtId="0" fontId="100" fillId="26" borderId="55" applyNumberFormat="0" applyAlignment="0" applyProtection="0"/>
    <xf numFmtId="0" fontId="100" fillId="26" borderId="55" applyNumberFormat="0" applyAlignment="0" applyProtection="0"/>
    <xf numFmtId="0" fontId="100" fillId="26" borderId="55" applyNumberFormat="0" applyAlignment="0" applyProtection="0"/>
    <xf numFmtId="0" fontId="100" fillId="26" borderId="55" applyNumberFormat="0" applyAlignment="0" applyProtection="0"/>
    <xf numFmtId="0" fontId="100" fillId="26" borderId="55" applyNumberFormat="0" applyAlignment="0" applyProtection="0"/>
    <xf numFmtId="0" fontId="100" fillId="26" borderId="55" applyNumberFormat="0" applyAlignment="0" applyProtection="0"/>
    <xf numFmtId="0" fontId="100" fillId="26" borderId="55" applyNumberFormat="0" applyAlignment="0" applyProtection="0"/>
    <xf numFmtId="0" fontId="100" fillId="26" borderId="55" applyNumberFormat="0" applyAlignment="0" applyProtection="0"/>
    <xf numFmtId="0" fontId="100" fillId="26" borderId="55" applyNumberFormat="0" applyAlignment="0" applyProtection="0"/>
    <xf numFmtId="0" fontId="100" fillId="26" borderId="55" applyNumberFormat="0" applyAlignment="0" applyProtection="0"/>
    <xf numFmtId="0" fontId="38" fillId="26" borderId="37" applyNumberFormat="0" applyAlignment="0" applyProtection="0"/>
    <xf numFmtId="0" fontId="38" fillId="26" borderId="37" applyNumberFormat="0" applyAlignment="0" applyProtection="0"/>
    <xf numFmtId="0" fontId="38" fillId="26" borderId="37" applyNumberFormat="0" applyAlignment="0" applyProtection="0"/>
    <xf numFmtId="0" fontId="38" fillId="26" borderId="37" applyNumberFormat="0" applyAlignment="0" applyProtection="0"/>
    <xf numFmtId="0" fontId="38" fillId="26" borderId="37" applyNumberFormat="0" applyAlignment="0" applyProtection="0"/>
    <xf numFmtId="0" fontId="38" fillId="26" borderId="37" applyNumberFormat="0" applyAlignment="0" applyProtection="0"/>
    <xf numFmtId="0" fontId="38" fillId="26" borderId="37" applyNumberFormat="0" applyAlignment="0" applyProtection="0"/>
    <xf numFmtId="0" fontId="38" fillId="26" borderId="37" applyNumberFormat="0" applyAlignment="0" applyProtection="0"/>
    <xf numFmtId="0" fontId="38" fillId="26" borderId="37" applyNumberFormat="0" applyAlignment="0" applyProtection="0"/>
    <xf numFmtId="0" fontId="38" fillId="26" borderId="37" applyNumberFormat="0" applyAlignment="0" applyProtection="0"/>
    <xf numFmtId="0" fontId="38" fillId="26" borderId="37" applyNumberFormat="0" applyAlignment="0" applyProtection="0"/>
    <xf numFmtId="0" fontId="38" fillId="26" borderId="37" applyNumberFormat="0" applyAlignment="0" applyProtection="0"/>
    <xf numFmtId="0" fontId="38" fillId="26" borderId="37" applyNumberFormat="0" applyAlignment="0" applyProtection="0"/>
    <xf numFmtId="0" fontId="38" fillId="26" borderId="37" applyNumberFormat="0" applyAlignment="0" applyProtection="0"/>
    <xf numFmtId="0" fontId="38" fillId="26" borderId="37" applyNumberFormat="0" applyAlignment="0" applyProtection="0"/>
    <xf numFmtId="0" fontId="38" fillId="26" borderId="37" applyNumberFormat="0" applyAlignment="0" applyProtection="0"/>
    <xf numFmtId="0" fontId="38" fillId="26" borderId="37" applyNumberFormat="0" applyAlignment="0" applyProtection="0"/>
    <xf numFmtId="0" fontId="38" fillId="26" borderId="37" applyNumberFormat="0" applyAlignment="0" applyProtection="0"/>
    <xf numFmtId="0" fontId="38" fillId="26" borderId="37" applyNumberFormat="0" applyAlignment="0" applyProtection="0"/>
    <xf numFmtId="0" fontId="38" fillId="26" borderId="37" applyNumberFormat="0" applyAlignment="0" applyProtection="0"/>
    <xf numFmtId="0" fontId="38" fillId="26" borderId="37" applyNumberFormat="0" applyAlignment="0" applyProtection="0"/>
    <xf numFmtId="0" fontId="38" fillId="26" borderId="37" applyNumberFormat="0" applyAlignment="0" applyProtection="0"/>
    <xf numFmtId="0" fontId="38" fillId="26" borderId="37" applyNumberFormat="0" applyAlignment="0" applyProtection="0"/>
    <xf numFmtId="0" fontId="38" fillId="26" borderId="37" applyNumberFormat="0" applyAlignment="0" applyProtection="0"/>
    <xf numFmtId="0" fontId="38" fillId="26" borderId="37" applyNumberFormat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203" fontId="135" fillId="0" borderId="22">
      <alignment vertical="top" wrapText="1"/>
    </xf>
    <xf numFmtId="4" fontId="136" fillId="0" borderId="22">
      <alignment horizontal="left" vertical="center"/>
    </xf>
    <xf numFmtId="4" fontId="136" fillId="0" borderId="22"/>
    <xf numFmtId="4" fontId="136" fillId="73" borderId="22"/>
    <xf numFmtId="4" fontId="136" fillId="74" borderId="22"/>
    <xf numFmtId="4" fontId="137" fillId="75" borderId="22"/>
    <xf numFmtId="4" fontId="138" fillId="6" borderId="22"/>
    <xf numFmtId="4" fontId="139" fillId="0" borderId="22">
      <alignment horizontal="center" wrapText="1"/>
    </xf>
    <xf numFmtId="203" fontId="136" fillId="0" borderId="22"/>
    <xf numFmtId="203" fontId="135" fillId="0" borderId="22">
      <alignment horizontal="center" vertical="center" wrapText="1"/>
    </xf>
    <xf numFmtId="203" fontId="135" fillId="0" borderId="22">
      <alignment vertical="top" wrapText="1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40" fillId="0" borderId="0" applyBorder="0">
      <alignment horizontal="center" vertical="center" wrapText="1"/>
    </xf>
    <xf numFmtId="0" fontId="81" fillId="0" borderId="49" applyNumberFormat="0" applyFill="0" applyAlignment="0" applyProtection="0"/>
    <xf numFmtId="0" fontId="81" fillId="0" borderId="49" applyNumberFormat="0" applyFill="0" applyAlignment="0" applyProtection="0"/>
    <xf numFmtId="0" fontId="81" fillId="0" borderId="49" applyNumberFormat="0" applyFill="0" applyAlignment="0" applyProtection="0"/>
    <xf numFmtId="0" fontId="81" fillId="0" borderId="49" applyNumberFormat="0" applyFill="0" applyAlignment="0" applyProtection="0"/>
    <xf numFmtId="0" fontId="81" fillId="0" borderId="49" applyNumberFormat="0" applyFill="0" applyAlignment="0" applyProtection="0"/>
    <xf numFmtId="0" fontId="81" fillId="0" borderId="49" applyNumberFormat="0" applyFill="0" applyAlignment="0" applyProtection="0"/>
    <xf numFmtId="0" fontId="81" fillId="0" borderId="49" applyNumberFormat="0" applyFill="0" applyAlignment="0" applyProtection="0"/>
    <xf numFmtId="0" fontId="81" fillId="0" borderId="49" applyNumberFormat="0" applyFill="0" applyAlignment="0" applyProtection="0"/>
    <xf numFmtId="0" fontId="81" fillId="0" borderId="49" applyNumberFormat="0" applyFill="0" applyAlignment="0" applyProtection="0"/>
    <xf numFmtId="0" fontId="81" fillId="0" borderId="49" applyNumberFormat="0" applyFill="0" applyAlignment="0" applyProtection="0"/>
    <xf numFmtId="0" fontId="81" fillId="0" borderId="49" applyNumberFormat="0" applyFill="0" applyAlignment="0" applyProtection="0"/>
    <xf numFmtId="0" fontId="81" fillId="0" borderId="49" applyNumberFormat="0" applyFill="0" applyAlignment="0" applyProtection="0"/>
    <xf numFmtId="0" fontId="81" fillId="0" borderId="49" applyNumberFormat="0" applyFill="0" applyAlignment="0" applyProtection="0"/>
    <xf numFmtId="0" fontId="81" fillId="0" borderId="49" applyNumberFormat="0" applyFill="0" applyAlignment="0" applyProtection="0"/>
    <xf numFmtId="0" fontId="81" fillId="0" borderId="49" applyNumberFormat="0" applyFill="0" applyAlignment="0" applyProtection="0"/>
    <xf numFmtId="0" fontId="81" fillId="0" borderId="49" applyNumberFormat="0" applyFill="0" applyAlignment="0" applyProtection="0"/>
    <xf numFmtId="0" fontId="81" fillId="0" borderId="49" applyNumberFormat="0" applyFill="0" applyAlignment="0" applyProtection="0"/>
    <xf numFmtId="0" fontId="81" fillId="0" borderId="49" applyNumberFormat="0" applyFill="0" applyAlignment="0" applyProtection="0"/>
    <xf numFmtId="0" fontId="81" fillId="0" borderId="49" applyNumberFormat="0" applyFill="0" applyAlignment="0" applyProtection="0"/>
    <xf numFmtId="0" fontId="81" fillId="0" borderId="49" applyNumberFormat="0" applyFill="0" applyAlignment="0" applyProtection="0"/>
    <xf numFmtId="0" fontId="81" fillId="0" borderId="49" applyNumberFormat="0" applyFill="0" applyAlignment="0" applyProtection="0"/>
    <xf numFmtId="0" fontId="81" fillId="0" borderId="49" applyNumberFormat="0" applyFill="0" applyAlignment="0" applyProtection="0"/>
    <xf numFmtId="0" fontId="81" fillId="0" borderId="49" applyNumberFormat="0" applyFill="0" applyAlignment="0" applyProtection="0"/>
    <xf numFmtId="0" fontId="81" fillId="0" borderId="49" applyNumberFormat="0" applyFill="0" applyAlignment="0" applyProtection="0"/>
    <xf numFmtId="0" fontId="81" fillId="0" borderId="49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49" fontId="9" fillId="0" borderId="0">
      <alignment vertical="top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204" fontId="143" fillId="0" borderId="0">
      <alignment horizontal="center" vertical="center" wrapText="1"/>
    </xf>
    <xf numFmtId="178" fontId="43" fillId="28" borderId="36"/>
    <xf numFmtId="205" fontId="144" fillId="49" borderId="0">
      <alignment horizontal="right"/>
    </xf>
    <xf numFmtId="49" fontId="145" fillId="0" borderId="0" applyBorder="0">
      <alignment vertical="center"/>
    </xf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3" fontId="43" fillId="0" borderId="22" applyBorder="0">
      <alignment vertical="center"/>
    </xf>
    <xf numFmtId="0" fontId="96" fillId="0" borderId="35" applyNumberFormat="0" applyFill="0" applyAlignment="0" applyProtection="0"/>
    <xf numFmtId="0" fontId="96" fillId="0" borderId="35" applyNumberFormat="0" applyFill="0" applyAlignment="0" applyProtection="0"/>
    <xf numFmtId="0" fontId="96" fillId="0" borderId="35" applyNumberFormat="0" applyFill="0" applyAlignment="0" applyProtection="0"/>
    <xf numFmtId="0" fontId="96" fillId="0" borderId="35" applyNumberFormat="0" applyFill="0" applyAlignment="0" applyProtection="0"/>
    <xf numFmtId="0" fontId="96" fillId="0" borderId="35" applyNumberFormat="0" applyFill="0" applyAlignment="0" applyProtection="0"/>
    <xf numFmtId="0" fontId="96" fillId="0" borderId="35" applyNumberFormat="0" applyFill="0" applyAlignment="0" applyProtection="0"/>
    <xf numFmtId="0" fontId="96" fillId="0" borderId="35" applyNumberFormat="0" applyFill="0" applyAlignment="0" applyProtection="0"/>
    <xf numFmtId="0" fontId="96" fillId="0" borderId="35" applyNumberFormat="0" applyFill="0" applyAlignment="0" applyProtection="0"/>
    <xf numFmtId="0" fontId="96" fillId="0" borderId="35" applyNumberFormat="0" applyFill="0" applyAlignment="0" applyProtection="0"/>
    <xf numFmtId="0" fontId="96" fillId="0" borderId="35" applyNumberFormat="0" applyFill="0" applyAlignment="0" applyProtection="0"/>
    <xf numFmtId="0" fontId="39" fillId="27" borderId="38" applyNumberFormat="0" applyAlignment="0" applyProtection="0"/>
    <xf numFmtId="0" fontId="39" fillId="27" borderId="38" applyNumberFormat="0" applyAlignment="0" applyProtection="0"/>
    <xf numFmtId="0" fontId="39" fillId="27" borderId="38" applyNumberFormat="0" applyAlignment="0" applyProtection="0"/>
    <xf numFmtId="0" fontId="39" fillId="27" borderId="38" applyNumberFormat="0" applyAlignment="0" applyProtection="0"/>
    <xf numFmtId="0" fontId="39" fillId="27" borderId="38" applyNumberFormat="0" applyAlignment="0" applyProtection="0"/>
    <xf numFmtId="0" fontId="39" fillId="27" borderId="38" applyNumberFormat="0" applyAlignment="0" applyProtection="0"/>
    <xf numFmtId="0" fontId="39" fillId="27" borderId="38" applyNumberFormat="0" applyAlignment="0" applyProtection="0"/>
    <xf numFmtId="0" fontId="39" fillId="27" borderId="38" applyNumberFormat="0" applyAlignment="0" applyProtection="0"/>
    <xf numFmtId="0" fontId="39" fillId="27" borderId="38" applyNumberFormat="0" applyAlignment="0" applyProtection="0"/>
    <xf numFmtId="0" fontId="39" fillId="27" borderId="38" applyNumberFormat="0" applyAlignment="0" applyProtection="0"/>
    <xf numFmtId="0" fontId="39" fillId="27" borderId="38" applyNumberFormat="0" applyAlignment="0" applyProtection="0"/>
    <xf numFmtId="0" fontId="39" fillId="27" borderId="38" applyNumberFormat="0" applyAlignment="0" applyProtection="0"/>
    <xf numFmtId="0" fontId="39" fillId="27" borderId="38" applyNumberFormat="0" applyAlignment="0" applyProtection="0"/>
    <xf numFmtId="0" fontId="39" fillId="27" borderId="38" applyNumberFormat="0" applyAlignment="0" applyProtection="0"/>
    <xf numFmtId="0" fontId="39" fillId="27" borderId="38" applyNumberFormat="0" applyAlignment="0" applyProtection="0"/>
    <xf numFmtId="0" fontId="39" fillId="27" borderId="38" applyNumberFormat="0" applyAlignment="0" applyProtection="0"/>
    <xf numFmtId="0" fontId="39" fillId="27" borderId="38" applyNumberFormat="0" applyAlignment="0" applyProtection="0"/>
    <xf numFmtId="0" fontId="39" fillId="27" borderId="38" applyNumberFormat="0" applyAlignment="0" applyProtection="0"/>
    <xf numFmtId="0" fontId="39" fillId="27" borderId="38" applyNumberFormat="0" applyAlignment="0" applyProtection="0"/>
    <xf numFmtId="0" fontId="39" fillId="27" borderId="38" applyNumberFormat="0" applyAlignment="0" applyProtection="0"/>
    <xf numFmtId="0" fontId="39" fillId="27" borderId="38" applyNumberFormat="0" applyAlignment="0" applyProtection="0"/>
    <xf numFmtId="0" fontId="39" fillId="27" borderId="38" applyNumberFormat="0" applyAlignment="0" applyProtection="0"/>
    <xf numFmtId="0" fontId="39" fillId="27" borderId="38" applyNumberFormat="0" applyAlignment="0" applyProtection="0"/>
    <xf numFmtId="0" fontId="39" fillId="27" borderId="38" applyNumberFormat="0" applyAlignment="0" applyProtection="0"/>
    <xf numFmtId="0" fontId="39" fillId="27" borderId="38" applyNumberFormat="0" applyAlignment="0" applyProtection="0"/>
    <xf numFmtId="0" fontId="12" fillId="0" borderId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173" fontId="96" fillId="3" borderId="0" applyFill="0">
      <alignment wrapText="1"/>
    </xf>
    <xf numFmtId="0" fontId="142" fillId="0" borderId="0">
      <alignment horizontal="center" vertical="top" wrapText="1"/>
    </xf>
    <xf numFmtId="0" fontId="146" fillId="0" borderId="0">
      <alignment horizontal="centerContinuous" vertical="center" wrapText="1"/>
    </xf>
    <xf numFmtId="173" fontId="142" fillId="0" borderId="0">
      <alignment horizontal="center" vertical="top" wrapText="1"/>
    </xf>
    <xf numFmtId="206" fontId="147" fillId="3" borderId="22">
      <alignment wrapText="1"/>
    </xf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7" fontId="148" fillId="0" borderId="0"/>
    <xf numFmtId="0" fontId="95" fillId="52" borderId="0" applyNumberFormat="0" applyBorder="0" applyAlignment="0" applyProtection="0"/>
    <xf numFmtId="0" fontId="95" fillId="52" borderId="0" applyNumberFormat="0" applyBorder="0" applyAlignment="0" applyProtection="0"/>
    <xf numFmtId="0" fontId="95" fillId="52" borderId="0" applyNumberFormat="0" applyBorder="0" applyAlignment="0" applyProtection="0"/>
    <xf numFmtId="0" fontId="95" fillId="52" borderId="0" applyNumberFormat="0" applyBorder="0" applyAlignment="0" applyProtection="0"/>
    <xf numFmtId="0" fontId="95" fillId="52" borderId="0" applyNumberFormat="0" applyBorder="0" applyAlignment="0" applyProtection="0"/>
    <xf numFmtId="0" fontId="95" fillId="52" borderId="0" applyNumberFormat="0" applyBorder="0" applyAlignment="0" applyProtection="0"/>
    <xf numFmtId="0" fontId="95" fillId="52" borderId="0" applyNumberFormat="0" applyBorder="0" applyAlignment="0" applyProtection="0"/>
    <xf numFmtId="0" fontId="95" fillId="52" borderId="0" applyNumberFormat="0" applyBorder="0" applyAlignment="0" applyProtection="0"/>
    <xf numFmtId="0" fontId="95" fillId="52" borderId="0" applyNumberFormat="0" applyBorder="0" applyAlignment="0" applyProtection="0"/>
    <xf numFmtId="0" fontId="95" fillId="52" borderId="0" applyNumberFormat="0" applyBorder="0" applyAlignment="0" applyProtection="0"/>
    <xf numFmtId="0" fontId="95" fillId="52" borderId="0" applyNumberFormat="0" applyBorder="0" applyAlignment="0" applyProtection="0"/>
    <xf numFmtId="0" fontId="95" fillId="52" borderId="0" applyNumberFormat="0" applyBorder="0" applyAlignment="0" applyProtection="0"/>
    <xf numFmtId="0" fontId="95" fillId="52" borderId="0" applyNumberFormat="0" applyBorder="0" applyAlignment="0" applyProtection="0"/>
    <xf numFmtId="0" fontId="95" fillId="52" borderId="0" applyNumberFormat="0" applyBorder="0" applyAlignment="0" applyProtection="0"/>
    <xf numFmtId="0" fontId="95" fillId="52" borderId="0" applyNumberFormat="0" applyBorder="0" applyAlignment="0" applyProtection="0"/>
    <xf numFmtId="0" fontId="95" fillId="52" borderId="0" applyNumberFormat="0" applyBorder="0" applyAlignment="0" applyProtection="0"/>
    <xf numFmtId="0" fontId="95" fillId="52" borderId="0" applyNumberFormat="0" applyBorder="0" applyAlignment="0" applyProtection="0"/>
    <xf numFmtId="49" fontId="132" fillId="0" borderId="22">
      <alignment horizontal="right" vertical="top" wrapText="1"/>
    </xf>
    <xf numFmtId="164" fontId="149" fillId="0" borderId="0">
      <alignment horizontal="right" vertical="top" wrapText="1"/>
    </xf>
    <xf numFmtId="0" fontId="2" fillId="0" borderId="0"/>
    <xf numFmtId="0" fontId="150" fillId="0" borderId="0"/>
    <xf numFmtId="0" fontId="20" fillId="0" borderId="0"/>
    <xf numFmtId="0" fontId="150" fillId="0" borderId="0"/>
    <xf numFmtId="0" fontId="31" fillId="0" borderId="0"/>
    <xf numFmtId="0" fontId="31" fillId="0" borderId="0"/>
    <xf numFmtId="49" fontId="9" fillId="0" borderId="0" applyBorder="0">
      <alignment vertical="top"/>
    </xf>
    <xf numFmtId="0" fontId="151" fillId="0" borderId="0"/>
    <xf numFmtId="0" fontId="1" fillId="0" borderId="0"/>
    <xf numFmtId="0" fontId="1" fillId="0" borderId="0"/>
    <xf numFmtId="20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04" fontId="15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49" fontId="9" fillId="0" borderId="0" applyBorder="0">
      <alignment vertical="top"/>
    </xf>
    <xf numFmtId="0" fontId="31" fillId="0" borderId="0"/>
    <xf numFmtId="0" fontId="31" fillId="0" borderId="0"/>
    <xf numFmtId="0" fontId="31" fillId="0" borderId="0"/>
    <xf numFmtId="49" fontId="9" fillId="0" borderId="0" applyBorder="0">
      <alignment vertical="top"/>
    </xf>
    <xf numFmtId="49" fontId="9" fillId="0" borderId="0" applyBorder="0">
      <alignment vertical="top"/>
    </xf>
    <xf numFmtId="49" fontId="9" fillId="0" borderId="0" applyBorder="0">
      <alignment vertical="top"/>
    </xf>
    <xf numFmtId="49" fontId="9" fillId="0" borderId="0" applyBorder="0">
      <alignment vertical="top"/>
    </xf>
    <xf numFmtId="0" fontId="52" fillId="0" borderId="0"/>
    <xf numFmtId="49" fontId="9" fillId="0" borderId="0" applyBorder="0">
      <alignment vertical="top"/>
    </xf>
    <xf numFmtId="49" fontId="9" fillId="0" borderId="0" applyBorder="0">
      <alignment vertical="top"/>
    </xf>
    <xf numFmtId="1" fontId="153" fillId="0" borderId="22">
      <alignment horizontal="left" vertical="center"/>
    </xf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12" fillId="0" borderId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justify" vertical="center" wrapText="1"/>
    </xf>
    <xf numFmtId="203" fontId="154" fillId="0" borderId="22">
      <alignment vertical="top"/>
    </xf>
    <xf numFmtId="164" fontId="155" fillId="4" borderId="57" applyNumberFormat="0" applyBorder="0" applyAlignment="0">
      <alignment vertical="center"/>
      <protection locked="0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2" fillId="53" borderId="54" applyNumberFormat="0" applyFont="0" applyAlignment="0" applyProtection="0"/>
    <xf numFmtId="0" fontId="12" fillId="53" borderId="54" applyNumberFormat="0" applyFont="0" applyAlignment="0" applyProtection="0"/>
    <xf numFmtId="0" fontId="12" fillId="53" borderId="54" applyNumberFormat="0" applyFont="0" applyAlignment="0" applyProtection="0"/>
    <xf numFmtId="0" fontId="12" fillId="53" borderId="54" applyNumberFormat="0" applyFont="0" applyAlignment="0" applyProtection="0"/>
    <xf numFmtId="0" fontId="12" fillId="53" borderId="54" applyNumberFormat="0" applyFont="0" applyAlignment="0" applyProtection="0"/>
    <xf numFmtId="0" fontId="12" fillId="53" borderId="54" applyNumberFormat="0" applyFont="0" applyAlignment="0" applyProtection="0"/>
    <xf numFmtId="0" fontId="12" fillId="53" borderId="54" applyNumberFormat="0" applyFont="0" applyAlignment="0" applyProtection="0"/>
    <xf numFmtId="0" fontId="12" fillId="53" borderId="54" applyNumberFormat="0" applyFont="0" applyAlignment="0" applyProtection="0"/>
    <xf numFmtId="0" fontId="12" fillId="53" borderId="54" applyNumberFormat="0" applyFont="0" applyAlignment="0" applyProtection="0"/>
    <xf numFmtId="0" fontId="12" fillId="53" borderId="54" applyNumberFormat="0" applyFont="0" applyAlignment="0" applyProtection="0"/>
    <xf numFmtId="0" fontId="12" fillId="53" borderId="54" applyNumberFormat="0" applyFont="0" applyAlignment="0" applyProtection="0"/>
    <xf numFmtId="0" fontId="12" fillId="53" borderId="54" applyNumberFormat="0" applyFont="0" applyAlignment="0" applyProtection="0"/>
    <xf numFmtId="0" fontId="156" fillId="53" borderId="54" applyNumberFormat="0" applyFont="0" applyAlignment="0" applyProtection="0"/>
    <xf numFmtId="0" fontId="12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12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0" fontId="20" fillId="53" borderId="54" applyNumberFormat="0" applyFont="0" applyAlignment="0" applyProtection="0"/>
    <xf numFmtId="49" fontId="137" fillId="0" borderId="34">
      <alignment horizontal="left"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208" fontId="157" fillId="0" borderId="22"/>
    <xf numFmtId="0" fontId="12" fillId="0" borderId="22" applyNumberFormat="0" applyFont="0" applyFill="0" applyAlignment="0" applyProtection="0"/>
    <xf numFmtId="3" fontId="158" fillId="76" borderId="34">
      <alignment horizontal="justify" vertical="center"/>
    </xf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19" fillId="0" borderId="0"/>
    <xf numFmtId="171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3" fontId="19" fillId="0" borderId="0"/>
    <xf numFmtId="49" fontId="149" fillId="0" borderId="0"/>
    <xf numFmtId="49" fontId="159" fillId="0" borderId="0">
      <alignment vertical="top"/>
    </xf>
    <xf numFmtId="164" fontId="96" fillId="0" borderId="0" applyFill="0" applyBorder="0" applyAlignment="0" applyProtection="0"/>
    <xf numFmtId="164" fontId="96" fillId="0" borderId="0" applyFill="0" applyBorder="0" applyAlignment="0" applyProtection="0"/>
    <xf numFmtId="164" fontId="96" fillId="0" borderId="0" applyFill="0" applyBorder="0" applyAlignment="0" applyProtection="0"/>
    <xf numFmtId="164" fontId="96" fillId="0" borderId="0" applyFill="0" applyBorder="0" applyAlignment="0" applyProtection="0"/>
    <xf numFmtId="164" fontId="96" fillId="0" borderId="0" applyFill="0" applyBorder="0" applyAlignment="0" applyProtection="0"/>
    <xf numFmtId="164" fontId="96" fillId="0" borderId="0" applyFill="0" applyBorder="0" applyAlignment="0" applyProtection="0"/>
    <xf numFmtId="164" fontId="96" fillId="0" borderId="0" applyFill="0" applyBorder="0" applyAlignment="0" applyProtection="0"/>
    <xf numFmtId="164" fontId="96" fillId="0" borderId="0" applyFill="0" applyBorder="0" applyAlignment="0" applyProtection="0"/>
    <xf numFmtId="164" fontId="96" fillId="0" borderId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09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43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0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4" fontId="9" fillId="3" borderId="0" applyBorder="0">
      <alignment horizontal="right"/>
    </xf>
    <xf numFmtId="4" fontId="9" fillId="3" borderId="0" applyFont="0" applyBorder="0">
      <alignment horizontal="right"/>
    </xf>
    <xf numFmtId="205" fontId="52" fillId="31" borderId="0">
      <alignment horizontal="right"/>
    </xf>
    <xf numFmtId="4" fontId="9" fillId="3" borderId="0" applyBorder="0">
      <alignment horizontal="right"/>
    </xf>
    <xf numFmtId="4" fontId="9" fillId="3" borderId="8" applyBorder="0">
      <alignment horizontal="right"/>
    </xf>
    <xf numFmtId="4" fontId="9" fillId="3" borderId="8" applyBorder="0">
      <alignment horizontal="right"/>
    </xf>
    <xf numFmtId="4" fontId="9" fillId="3" borderId="22" applyFont="0" applyBorder="0">
      <alignment horizontal="right"/>
    </xf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213" fontId="34" fillId="0" borderId="34">
      <alignment vertical="top" wrapText="1"/>
    </xf>
    <xf numFmtId="214" fontId="12" fillId="0" borderId="22" applyFont="0" applyFill="0" applyBorder="0" applyProtection="0">
      <alignment horizontal="center" vertical="center"/>
    </xf>
    <xf numFmtId="3" fontId="12" fillId="0" borderId="0" applyFont="0" applyBorder="0">
      <alignment horizontal="center"/>
    </xf>
    <xf numFmtId="44" fontId="27" fillId="0" borderId="0">
      <protection locked="0"/>
    </xf>
    <xf numFmtId="49" fontId="135" fillId="0" borderId="22">
      <alignment horizontal="center" vertical="center" wrapText="1"/>
    </xf>
    <xf numFmtId="0" fontId="34" fillId="0" borderId="22" applyBorder="0">
      <alignment horizontal="center" vertical="center" wrapText="1"/>
    </xf>
    <xf numFmtId="49" fontId="135" fillId="0" borderId="22">
      <alignment horizontal="center" vertical="center" wrapText="1"/>
    </xf>
    <xf numFmtId="49" fontId="116" fillId="0" borderId="22" applyNumberFormat="0" applyFill="0" applyAlignment="0" applyProtection="0"/>
    <xf numFmtId="206" fontId="12" fillId="0" borderId="0"/>
    <xf numFmtId="0" fontId="20" fillId="0" borderId="0"/>
  </cellStyleXfs>
  <cellXfs count="153">
    <xf numFmtId="0" fontId="0" fillId="0" borderId="0" xfId="0"/>
    <xf numFmtId="0" fontId="3" fillId="2" borderId="1" xfId="1" applyFont="1" applyFill="1" applyBorder="1" applyAlignment="1">
      <alignment horizontal="left" vertical="center"/>
    </xf>
    <xf numFmtId="0" fontId="4" fillId="2" borderId="0" xfId="1" applyFont="1" applyFill="1"/>
    <xf numFmtId="0" fontId="6" fillId="0" borderId="3" xfId="2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4" fillId="0" borderId="0" xfId="1" applyFont="1"/>
    <xf numFmtId="0" fontId="6" fillId="0" borderId="7" xfId="2" applyFont="1" applyBorder="1" applyAlignment="1">
      <alignment horizontal="center" vertical="center" wrapText="1"/>
    </xf>
    <xf numFmtId="0" fontId="7" fillId="0" borderId="8" xfId="2" applyFont="1" applyBorder="1" applyProtection="1">
      <alignment horizontal="center" vertical="center" wrapText="1"/>
      <protection locked="0"/>
    </xf>
    <xf numFmtId="0" fontId="7" fillId="0" borderId="9" xfId="2" applyFont="1" applyBorder="1" applyProtection="1">
      <alignment horizontal="center" vertical="center" wrapText="1"/>
      <protection locked="0"/>
    </xf>
    <xf numFmtId="0" fontId="7" fillId="0" borderId="10" xfId="2" applyFont="1" applyBorder="1" applyProtection="1">
      <alignment horizontal="center" vertical="center" wrapText="1"/>
      <protection locked="0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>
      <alignment horizontal="center" vertical="center" wrapText="1"/>
    </xf>
    <xf numFmtId="0" fontId="6" fillId="0" borderId="13" xfId="2" applyFont="1" applyBorder="1">
      <alignment horizontal="center" vertical="center" wrapText="1"/>
    </xf>
    <xf numFmtId="0" fontId="6" fillId="0" borderId="14" xfId="2" applyFont="1" applyBorder="1">
      <alignment horizontal="center" vertical="center" wrapText="1"/>
    </xf>
    <xf numFmtId="0" fontId="8" fillId="0" borderId="4" xfId="2" applyFont="1" applyBorder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6" xfId="2" applyFont="1" applyBorder="1">
      <alignment horizontal="center" vertical="center" wrapText="1"/>
    </xf>
    <xf numFmtId="0" fontId="8" fillId="0" borderId="17" xfId="2" applyFont="1" applyBorder="1">
      <alignment horizontal="center" vertical="center" wrapText="1"/>
    </xf>
    <xf numFmtId="0" fontId="8" fillId="0" borderId="18" xfId="2" applyFont="1" applyBorder="1">
      <alignment horizontal="center" vertical="center" wrapText="1"/>
    </xf>
    <xf numFmtId="0" fontId="8" fillId="0" borderId="19" xfId="1" applyFont="1" applyBorder="1"/>
    <xf numFmtId="0" fontId="8" fillId="0" borderId="19" xfId="1" applyFont="1" applyBorder="1" applyAlignment="1">
      <alignment vertical="top" wrapText="1"/>
    </xf>
    <xf numFmtId="164" fontId="8" fillId="3" borderId="8" xfId="3" applyNumberFormat="1" applyFont="1" applyBorder="1" applyAlignment="1">
      <alignment horizontal="center"/>
    </xf>
    <xf numFmtId="164" fontId="8" fillId="3" borderId="9" xfId="3" applyNumberFormat="1" applyFont="1" applyBorder="1" applyAlignment="1">
      <alignment horizontal="center"/>
    </xf>
    <xf numFmtId="2" fontId="8" fillId="3" borderId="10" xfId="3" applyNumberFormat="1" applyFont="1" applyBorder="1" applyAlignment="1">
      <alignment horizontal="center"/>
    </xf>
    <xf numFmtId="164" fontId="8" fillId="3" borderId="10" xfId="3" applyNumberFormat="1" applyFont="1" applyBorder="1" applyAlignment="1">
      <alignment horizontal="center"/>
    </xf>
    <xf numFmtId="0" fontId="8" fillId="0" borderId="20" xfId="1" applyFont="1" applyBorder="1"/>
    <xf numFmtId="0" fontId="8" fillId="0" borderId="20" xfId="1" applyFont="1" applyBorder="1" applyAlignment="1">
      <alignment vertical="top" wrapText="1"/>
    </xf>
    <xf numFmtId="164" fontId="8" fillId="0" borderId="21" xfId="1" applyNumberFormat="1" applyFont="1" applyBorder="1" applyAlignment="1">
      <alignment horizontal="center"/>
    </xf>
    <xf numFmtId="164" fontId="8" fillId="0" borderId="22" xfId="3" applyNumberFormat="1" applyFont="1" applyFill="1" applyBorder="1" applyAlignment="1">
      <alignment horizontal="center"/>
    </xf>
    <xf numFmtId="164" fontId="8" fillId="3" borderId="22" xfId="3" applyNumberFormat="1" applyFont="1" applyBorder="1" applyAlignment="1">
      <alignment horizontal="center"/>
    </xf>
    <xf numFmtId="2" fontId="8" fillId="3" borderId="23" xfId="3" applyNumberFormat="1" applyFont="1" applyBorder="1" applyAlignment="1">
      <alignment horizontal="center"/>
    </xf>
    <xf numFmtId="164" fontId="8" fillId="3" borderId="23" xfId="3" applyNumberFormat="1" applyFont="1" applyBorder="1" applyAlignment="1">
      <alignment horizontal="center"/>
    </xf>
    <xf numFmtId="164" fontId="8" fillId="0" borderId="22" xfId="1" applyNumberFormat="1" applyFont="1" applyBorder="1" applyAlignment="1">
      <alignment horizontal="center"/>
    </xf>
    <xf numFmtId="2" fontId="8" fillId="0" borderId="23" xfId="1" applyNumberFormat="1" applyFont="1" applyBorder="1" applyAlignment="1">
      <alignment horizontal="center"/>
    </xf>
    <xf numFmtId="164" fontId="8" fillId="0" borderId="23" xfId="1" applyNumberFormat="1" applyFont="1" applyBorder="1" applyAlignment="1">
      <alignment horizontal="center"/>
    </xf>
    <xf numFmtId="164" fontId="8" fillId="0" borderId="22" xfId="4" applyNumberFormat="1" applyFont="1" applyFill="1" applyBorder="1" applyAlignment="1">
      <alignment horizontal="center"/>
    </xf>
    <xf numFmtId="164" fontId="8" fillId="4" borderId="22" xfId="4" applyNumberFormat="1" applyFont="1" applyBorder="1">
      <alignment horizontal="right"/>
    </xf>
    <xf numFmtId="164" fontId="8" fillId="3" borderId="22" xfId="4" applyNumberFormat="1" applyFont="1" applyFill="1" applyBorder="1">
      <alignment horizontal="right"/>
    </xf>
    <xf numFmtId="2" fontId="8" fillId="0" borderId="23" xfId="4" applyNumberFormat="1" applyFont="1" applyFill="1" applyBorder="1">
      <alignment horizontal="right"/>
    </xf>
    <xf numFmtId="164" fontId="8" fillId="0" borderId="23" xfId="4" applyNumberFormat="1" applyFont="1" applyFill="1" applyBorder="1">
      <alignment horizontal="right"/>
    </xf>
    <xf numFmtId="164" fontId="10" fillId="4" borderId="22" xfId="4" applyNumberFormat="1" applyFont="1" applyBorder="1">
      <alignment horizontal="right"/>
    </xf>
    <xf numFmtId="2" fontId="8" fillId="3" borderId="23" xfId="4" applyNumberFormat="1" applyFont="1" applyFill="1" applyBorder="1">
      <alignment horizontal="right"/>
    </xf>
    <xf numFmtId="164" fontId="8" fillId="3" borderId="23" xfId="4" applyNumberFormat="1" applyFont="1" applyFill="1" applyBorder="1">
      <alignment horizontal="right"/>
    </xf>
    <xf numFmtId="164" fontId="8" fillId="3" borderId="24" xfId="4" applyNumberFormat="1" applyFont="1" applyFill="1" applyBorder="1">
      <alignment horizontal="right"/>
    </xf>
    <xf numFmtId="164" fontId="8" fillId="3" borderId="21" xfId="3" applyNumberFormat="1" applyFont="1" applyBorder="1" applyAlignment="1">
      <alignment horizontal="center"/>
    </xf>
    <xf numFmtId="164" fontId="8" fillId="4" borderId="22" xfId="4" applyNumberFormat="1" applyFont="1" applyFill="1" applyBorder="1" applyAlignment="1">
      <alignment horizontal="center"/>
    </xf>
    <xf numFmtId="2" fontId="8" fillId="4" borderId="23" xfId="4" applyNumberFormat="1" applyFont="1" applyFill="1" applyBorder="1">
      <alignment horizontal="right"/>
    </xf>
    <xf numFmtId="164" fontId="8" fillId="4" borderId="23" xfId="4" applyNumberFormat="1" applyFont="1" applyFill="1" applyBorder="1">
      <alignment horizontal="right"/>
    </xf>
    <xf numFmtId="164" fontId="8" fillId="5" borderId="22" xfId="4" applyNumberFormat="1" applyFont="1" applyFill="1" applyBorder="1" applyAlignment="1"/>
    <xf numFmtId="2" fontId="8" fillId="5" borderId="23" xfId="4" applyNumberFormat="1" applyFont="1" applyFill="1" applyBorder="1" applyAlignment="1"/>
    <xf numFmtId="164" fontId="8" fillId="5" borderId="23" xfId="4" applyNumberFormat="1" applyFont="1" applyFill="1" applyBorder="1" applyAlignment="1"/>
    <xf numFmtId="164" fontId="11" fillId="5" borderId="22" xfId="5" applyNumberFormat="1" applyFont="1" applyFill="1" applyBorder="1" applyAlignment="1" applyProtection="1">
      <alignment horizontal="right" vertical="center"/>
      <protection locked="0"/>
    </xf>
    <xf numFmtId="2" fontId="11" fillId="5" borderId="23" xfId="5" applyNumberFormat="1" applyFont="1" applyFill="1" applyBorder="1" applyAlignment="1" applyProtection="1">
      <alignment horizontal="right" vertical="center"/>
      <protection locked="0"/>
    </xf>
    <xf numFmtId="164" fontId="11" fillId="5" borderId="23" xfId="5" applyNumberFormat="1" applyFont="1" applyFill="1" applyBorder="1" applyAlignment="1" applyProtection="1">
      <alignment horizontal="right" vertical="center"/>
      <protection locked="0"/>
    </xf>
    <xf numFmtId="164" fontId="10" fillId="4" borderId="22" xfId="4" applyNumberFormat="1" applyFont="1" applyFill="1" applyBorder="1">
      <alignment horizontal="right"/>
    </xf>
    <xf numFmtId="2" fontId="10" fillId="4" borderId="22" xfId="4" applyNumberFormat="1" applyFont="1" applyFill="1" applyBorder="1">
      <alignment horizontal="right"/>
    </xf>
    <xf numFmtId="2" fontId="10" fillId="4" borderId="24" xfId="4" applyNumberFormat="1" applyFont="1" applyFill="1" applyBorder="1">
      <alignment horizontal="right"/>
    </xf>
    <xf numFmtId="164" fontId="10" fillId="4" borderId="24" xfId="4" applyNumberFormat="1" applyFont="1" applyFill="1" applyBorder="1">
      <alignment horizontal="right"/>
    </xf>
    <xf numFmtId="164" fontId="8" fillId="5" borderId="22" xfId="3" applyNumberFormat="1" applyFont="1" applyFill="1" applyBorder="1" applyAlignment="1"/>
    <xf numFmtId="2" fontId="8" fillId="5" borderId="23" xfId="3" applyNumberFormat="1" applyFont="1" applyFill="1" applyBorder="1" applyAlignment="1"/>
    <xf numFmtId="164" fontId="8" fillId="5" borderId="23" xfId="3" applyNumberFormat="1" applyFont="1" applyFill="1" applyBorder="1" applyAlignment="1"/>
    <xf numFmtId="2" fontId="8" fillId="3" borderId="21" xfId="3" applyNumberFormat="1" applyFont="1" applyBorder="1" applyAlignment="1">
      <alignment horizontal="center" vertical="center"/>
    </xf>
    <xf numFmtId="2" fontId="8" fillId="3" borderId="22" xfId="3" applyNumberFormat="1" applyFont="1" applyFill="1" applyBorder="1" applyAlignment="1">
      <alignment horizontal="center" vertical="center"/>
    </xf>
    <xf numFmtId="2" fontId="8" fillId="3" borderId="23" xfId="3" applyNumberFormat="1" applyFont="1" applyFill="1" applyBorder="1" applyAlignment="1">
      <alignment horizontal="center" vertical="center"/>
    </xf>
    <xf numFmtId="164" fontId="8" fillId="3" borderId="21" xfId="3" applyNumberFormat="1" applyFont="1" applyBorder="1" applyAlignment="1">
      <alignment horizontal="center" vertical="center"/>
    </xf>
    <xf numFmtId="164" fontId="8" fillId="3" borderId="22" xfId="3" applyNumberFormat="1" applyFont="1" applyFill="1" applyBorder="1" applyAlignment="1">
      <alignment horizontal="center" vertical="center"/>
    </xf>
    <xf numFmtId="164" fontId="8" fillId="3" borderId="23" xfId="3" applyNumberFormat="1" applyFont="1" applyFill="1" applyBorder="1" applyAlignment="1">
      <alignment horizontal="center" vertical="center"/>
    </xf>
    <xf numFmtId="164" fontId="8" fillId="4" borderId="25" xfId="4" applyNumberFormat="1" applyFont="1" applyBorder="1">
      <alignment horizontal="right"/>
    </xf>
    <xf numFmtId="164" fontId="8" fillId="4" borderId="22" xfId="3" applyNumberFormat="1" applyFont="1" applyFill="1" applyBorder="1">
      <alignment horizontal="right"/>
    </xf>
    <xf numFmtId="2" fontId="8" fillId="4" borderId="23" xfId="3" applyNumberFormat="1" applyFont="1" applyFill="1" applyBorder="1">
      <alignment horizontal="right"/>
    </xf>
    <xf numFmtId="164" fontId="8" fillId="4" borderId="23" xfId="3" applyNumberFormat="1" applyFont="1" applyFill="1" applyBorder="1">
      <alignment horizontal="right"/>
    </xf>
    <xf numFmtId="164" fontId="8" fillId="3" borderId="22" xfId="3" applyNumberFormat="1" applyFont="1" applyBorder="1">
      <alignment horizontal="right"/>
    </xf>
    <xf numFmtId="2" fontId="8" fillId="3" borderId="23" xfId="3" applyNumberFormat="1" applyFont="1" applyBorder="1">
      <alignment horizontal="right"/>
    </xf>
    <xf numFmtId="164" fontId="8" fillId="3" borderId="23" xfId="3" applyNumberFormat="1" applyFont="1" applyBorder="1">
      <alignment horizontal="right"/>
    </xf>
    <xf numFmtId="0" fontId="8" fillId="0" borderId="26" xfId="1" applyFont="1" applyBorder="1" applyAlignment="1">
      <alignment vertical="top" wrapText="1"/>
    </xf>
    <xf numFmtId="164" fontId="10" fillId="4" borderId="13" xfId="4" applyNumberFormat="1" applyFont="1" applyBorder="1">
      <alignment horizontal="right"/>
    </xf>
    <xf numFmtId="2" fontId="10" fillId="4" borderId="13" xfId="4" applyNumberFormat="1" applyFont="1" applyBorder="1">
      <alignment horizontal="right"/>
    </xf>
    <xf numFmtId="14" fontId="8" fillId="0" borderId="20" xfId="1" applyNumberFormat="1" applyFont="1" applyBorder="1"/>
    <xf numFmtId="164" fontId="8" fillId="4" borderId="13" xfId="4" applyNumberFormat="1" applyFont="1" applyBorder="1">
      <alignment horizontal="right"/>
    </xf>
    <xf numFmtId="2" fontId="8" fillId="4" borderId="23" xfId="4" applyNumberFormat="1" applyFont="1" applyBorder="1">
      <alignment horizontal="right"/>
    </xf>
    <xf numFmtId="164" fontId="8" fillId="4" borderId="23" xfId="4" applyNumberFormat="1" applyFont="1" applyBorder="1">
      <alignment horizontal="right"/>
    </xf>
    <xf numFmtId="0" fontId="8" fillId="0" borderId="26" xfId="1" applyFont="1" applyBorder="1"/>
    <xf numFmtId="2" fontId="8" fillId="4" borderId="27" xfId="4" applyNumberFormat="1" applyFont="1" applyBorder="1">
      <alignment horizontal="right"/>
    </xf>
    <xf numFmtId="164" fontId="8" fillId="4" borderId="27" xfId="4" applyNumberFormat="1" applyFont="1" applyBorder="1">
      <alignment horizontal="right"/>
    </xf>
    <xf numFmtId="164" fontId="8" fillId="4" borderId="14" xfId="4" applyNumberFormat="1" applyFont="1" applyBorder="1">
      <alignment horizontal="right"/>
    </xf>
    <xf numFmtId="164" fontId="8" fillId="3" borderId="28" xfId="3" applyNumberFormat="1" applyFont="1" applyBorder="1" applyAlignment="1">
      <alignment horizontal="center"/>
    </xf>
    <xf numFmtId="0" fontId="8" fillId="0" borderId="20" xfId="1" applyFont="1" applyFill="1" applyBorder="1"/>
    <xf numFmtId="2" fontId="8" fillId="4" borderId="14" xfId="4" applyNumberFormat="1" applyFont="1" applyBorder="1">
      <alignment horizontal="right"/>
    </xf>
    <xf numFmtId="0" fontId="8" fillId="0" borderId="29" xfId="1" applyFont="1" applyBorder="1"/>
    <xf numFmtId="0" fontId="8" fillId="0" borderId="29" xfId="1" applyFont="1" applyBorder="1" applyAlignment="1">
      <alignment vertical="top" wrapText="1"/>
    </xf>
    <xf numFmtId="164" fontId="8" fillId="3" borderId="30" xfId="3" applyNumberFormat="1" applyFont="1" applyBorder="1" applyAlignment="1">
      <alignment horizontal="center"/>
    </xf>
    <xf numFmtId="164" fontId="10" fillId="4" borderId="31" xfId="4" applyNumberFormat="1" applyFont="1" applyBorder="1">
      <alignment horizontal="right"/>
    </xf>
    <xf numFmtId="2" fontId="10" fillId="4" borderId="31" xfId="4" applyNumberFormat="1" applyFont="1" applyBorder="1">
      <alignment horizontal="right"/>
    </xf>
    <xf numFmtId="165" fontId="8" fillId="0" borderId="0" xfId="1" applyNumberFormat="1" applyFont="1"/>
    <xf numFmtId="166" fontId="8" fillId="0" borderId="0" xfId="1" applyNumberFormat="1" applyFont="1"/>
    <xf numFmtId="167" fontId="8" fillId="2" borderId="32" xfId="4" applyNumberFormat="1" applyFont="1" applyFill="1" applyBorder="1" applyAlignment="1">
      <alignment horizontal="center"/>
    </xf>
    <xf numFmtId="167" fontId="8" fillId="2" borderId="32" xfId="4" applyNumberFormat="1" applyFont="1" applyFill="1" applyBorder="1">
      <alignment horizontal="right"/>
    </xf>
    <xf numFmtId="167" fontId="8" fillId="0" borderId="0" xfId="1" applyNumberFormat="1" applyFont="1"/>
    <xf numFmtId="0" fontId="8" fillId="0" borderId="0" xfId="1" applyFont="1"/>
    <xf numFmtId="0" fontId="8" fillId="0" borderId="0" xfId="6" applyFont="1" applyProtection="1">
      <protection locked="0"/>
    </xf>
    <xf numFmtId="0" fontId="6" fillId="2" borderId="1" xfId="6" applyFont="1" applyFill="1" applyBorder="1" applyAlignment="1" applyProtection="1">
      <alignment wrapText="1"/>
      <protection locked="0"/>
    </xf>
    <xf numFmtId="49" fontId="13" fillId="0" borderId="1" xfId="1" applyNumberFormat="1" applyFont="1" applyBorder="1" applyAlignment="1">
      <alignment wrapText="1"/>
    </xf>
    <xf numFmtId="0" fontId="14" fillId="0" borderId="0" xfId="1" applyFont="1"/>
    <xf numFmtId="0" fontId="15" fillId="2" borderId="0" xfId="1" applyFont="1" applyFill="1"/>
    <xf numFmtId="0" fontId="6" fillId="0" borderId="8" xfId="6" applyFont="1" applyBorder="1" applyAlignment="1" applyProtection="1">
      <alignment horizontal="center" vertical="center"/>
      <protection locked="0"/>
    </xf>
    <xf numFmtId="49" fontId="6" fillId="2" borderId="9" xfId="6" applyNumberFormat="1" applyFont="1" applyFill="1" applyBorder="1" applyAlignment="1" applyProtection="1">
      <alignment wrapText="1"/>
      <protection locked="0"/>
    </xf>
    <xf numFmtId="0" fontId="6" fillId="0" borderId="9" xfId="2" applyFont="1" applyBorder="1" applyProtection="1">
      <alignment horizontal="center" vertical="center" wrapText="1"/>
      <protection locked="0"/>
    </xf>
    <xf numFmtId="0" fontId="6" fillId="0" borderId="10" xfId="2" applyFont="1" applyBorder="1" applyProtection="1">
      <alignment horizontal="center" vertical="center" wrapText="1"/>
      <protection locked="0"/>
    </xf>
    <xf numFmtId="0" fontId="8" fillId="0" borderId="21" xfId="6" applyFont="1" applyBorder="1" applyProtection="1">
      <protection locked="0"/>
    </xf>
    <xf numFmtId="0" fontId="8" fillId="2" borderId="33" xfId="7" applyFont="1" applyFill="1" applyBorder="1" applyAlignment="1">
      <alignment horizontal="left" vertical="center" wrapText="1" indent="3"/>
    </xf>
    <xf numFmtId="168" fontId="8" fillId="3" borderId="22" xfId="6" applyNumberFormat="1" applyFont="1" applyFill="1" applyBorder="1" applyProtection="1">
      <protection locked="0"/>
    </xf>
    <xf numFmtId="168" fontId="8" fillId="4" borderId="22" xfId="6" applyNumberFormat="1" applyFont="1" applyFill="1" applyBorder="1" applyProtection="1">
      <protection locked="0"/>
    </xf>
    <xf numFmtId="164" fontId="8" fillId="4" borderId="22" xfId="6" applyNumberFormat="1" applyFont="1" applyFill="1" applyBorder="1" applyProtection="1">
      <protection locked="0"/>
    </xf>
    <xf numFmtId="164" fontId="8" fillId="4" borderId="14" xfId="4" applyNumberFormat="1" applyFont="1" applyBorder="1" applyProtection="1">
      <alignment horizontal="right"/>
      <protection locked="0"/>
    </xf>
    <xf numFmtId="167" fontId="8" fillId="4" borderId="14" xfId="4" applyNumberFormat="1" applyFont="1" applyBorder="1" applyProtection="1">
      <alignment horizontal="right"/>
      <protection locked="0"/>
    </xf>
    <xf numFmtId="2" fontId="10" fillId="4" borderId="22" xfId="4" applyNumberFormat="1" applyFont="1" applyBorder="1">
      <alignment horizontal="right"/>
    </xf>
    <xf numFmtId="0" fontId="15" fillId="2" borderId="0" xfId="1" applyFont="1" applyFill="1" applyBorder="1"/>
    <xf numFmtId="168" fontId="8" fillId="4" borderId="23" xfId="6" applyNumberFormat="1" applyFont="1" applyFill="1" applyBorder="1" applyProtection="1">
      <protection locked="0"/>
    </xf>
    <xf numFmtId="0" fontId="17" fillId="6" borderId="4" xfId="8" applyFont="1" applyFill="1" applyBorder="1" applyAlignment="1" applyProtection="1">
      <alignment horizontal="center" vertical="center"/>
      <protection locked="0"/>
    </xf>
    <xf numFmtId="0" fontId="17" fillId="6" borderId="5" xfId="8" applyFont="1" applyFill="1" applyBorder="1" applyAlignment="1" applyProtection="1">
      <alignment horizontal="center" vertical="center"/>
      <protection locked="0"/>
    </xf>
    <xf numFmtId="0" fontId="12" fillId="0" borderId="0" xfId="6" applyFont="1" applyProtection="1">
      <protection locked="0"/>
    </xf>
    <xf numFmtId="0" fontId="13" fillId="0" borderId="0" xfId="0" applyFont="1"/>
    <xf numFmtId="0" fontId="8" fillId="0" borderId="16" xfId="8" applyFont="1" applyFill="1" applyBorder="1" applyAlignment="1" applyProtection="1">
      <alignment horizontal="center"/>
      <protection locked="0"/>
    </xf>
    <xf numFmtId="0" fontId="8" fillId="2" borderId="17" xfId="8" applyFont="1" applyFill="1" applyBorder="1" applyAlignment="1" applyProtection="1">
      <alignment horizontal="left"/>
      <protection locked="0"/>
    </xf>
    <xf numFmtId="168" fontId="8" fillId="3" borderId="17" xfId="8" applyNumberFormat="1" applyFont="1" applyFill="1" applyBorder="1" applyAlignment="1" applyProtection="1">
      <alignment horizontal="right"/>
      <protection locked="0"/>
    </xf>
    <xf numFmtId="0" fontId="8" fillId="2" borderId="0" xfId="8" applyFont="1" applyFill="1" applyBorder="1" applyAlignment="1" applyProtection="1">
      <alignment horizontal="center"/>
      <protection locked="0"/>
    </xf>
    <xf numFmtId="0" fontId="8" fillId="2" borderId="0" xfId="8" applyFont="1" applyFill="1" applyBorder="1" applyAlignment="1" applyProtection="1">
      <alignment horizontal="left"/>
      <protection locked="0"/>
    </xf>
    <xf numFmtId="168" fontId="8" fillId="2" borderId="0" xfId="8" applyNumberFormat="1" applyFont="1" applyFill="1" applyBorder="1" applyAlignment="1" applyProtection="1">
      <alignment horizontal="right"/>
      <protection locked="0"/>
    </xf>
    <xf numFmtId="167" fontId="11" fillId="2" borderId="0" xfId="5" applyNumberFormat="1" applyFont="1" applyFill="1" applyBorder="1" applyAlignment="1" applyProtection="1">
      <alignment horizontal="right" vertical="center"/>
      <protection locked="0"/>
    </xf>
    <xf numFmtId="0" fontId="8" fillId="0" borderId="0" xfId="6" applyFont="1" applyBorder="1" applyProtection="1">
      <protection locked="0"/>
    </xf>
    <xf numFmtId="0" fontId="8" fillId="2" borderId="33" xfId="7" applyFont="1" applyFill="1" applyBorder="1" applyAlignment="1">
      <alignment horizontal="left" vertical="center" wrapText="1" indent="1"/>
    </xf>
    <xf numFmtId="0" fontId="8" fillId="2" borderId="33" xfId="7" applyFont="1" applyFill="1" applyBorder="1" applyAlignment="1">
      <alignment horizontal="left" vertical="center" wrapText="1"/>
    </xf>
    <xf numFmtId="168" fontId="8" fillId="3" borderId="17" xfId="6" applyNumberFormat="1" applyFont="1" applyFill="1" applyBorder="1" applyAlignment="1" applyProtection="1">
      <protection locked="0"/>
    </xf>
    <xf numFmtId="0" fontId="8" fillId="2" borderId="0" xfId="6" applyFont="1" applyFill="1" applyProtection="1">
      <protection locked="0"/>
    </xf>
    <xf numFmtId="0" fontId="8" fillId="2" borderId="22" xfId="6" applyFont="1" applyFill="1" applyBorder="1" applyProtection="1">
      <protection locked="0"/>
    </xf>
    <xf numFmtId="167" fontId="8" fillId="4" borderId="22" xfId="4" applyNumberFormat="1" applyFont="1" applyBorder="1" applyProtection="1">
      <alignment horizontal="right"/>
      <protection locked="0"/>
    </xf>
    <xf numFmtId="167" fontId="8" fillId="4" borderId="23" xfId="4" applyNumberFormat="1" applyFont="1" applyBorder="1" applyProtection="1">
      <alignment horizontal="right"/>
      <protection locked="0"/>
    </xf>
    <xf numFmtId="0" fontId="8" fillId="2" borderId="22" xfId="6" applyFont="1" applyFill="1" applyBorder="1" applyAlignment="1" applyProtection="1">
      <alignment wrapText="1"/>
      <protection locked="0"/>
    </xf>
    <xf numFmtId="168" fontId="8" fillId="3" borderId="17" xfId="6" applyNumberFormat="1" applyFont="1" applyFill="1" applyBorder="1" applyProtection="1">
      <protection locked="0"/>
    </xf>
    <xf numFmtId="168" fontId="8" fillId="3" borderId="18" xfId="6" applyNumberFormat="1" applyFont="1" applyFill="1" applyBorder="1" applyProtection="1">
      <protection locked="0"/>
    </xf>
    <xf numFmtId="49" fontId="11" fillId="2" borderId="0" xfId="5" applyFont="1" applyFill="1" applyBorder="1" applyAlignment="1">
      <alignment horizontal="center" vertical="center"/>
    </xf>
    <xf numFmtId="49" fontId="11" fillId="2" borderId="0" xfId="5" applyFont="1" applyFill="1" applyBorder="1" applyAlignment="1">
      <alignment vertical="center" wrapText="1"/>
    </xf>
    <xf numFmtId="49" fontId="11" fillId="2" borderId="0" xfId="5" applyFont="1" applyFill="1" applyBorder="1" applyAlignment="1">
      <alignment horizontal="center" vertical="center" wrapText="1"/>
    </xf>
    <xf numFmtId="167" fontId="11" fillId="2" borderId="0" xfId="5" applyNumberFormat="1" applyFont="1" applyFill="1" applyBorder="1" applyAlignment="1" applyProtection="1">
      <alignment horizontal="right" vertical="center"/>
    </xf>
    <xf numFmtId="49" fontId="18" fillId="2" borderId="0" xfId="5" applyFont="1" applyFill="1" applyBorder="1" applyAlignment="1">
      <alignment vertical="center" wrapText="1"/>
    </xf>
    <xf numFmtId="49" fontId="18" fillId="2" borderId="0" xfId="5" applyFont="1" applyFill="1" applyBorder="1" applyAlignment="1">
      <alignment horizontal="center" vertical="center"/>
    </xf>
    <xf numFmtId="49" fontId="18" fillId="2" borderId="0" xfId="5" applyFont="1" applyFill="1" applyBorder="1" applyAlignment="1">
      <alignment horizontal="left" vertical="center"/>
    </xf>
    <xf numFmtId="167" fontId="11" fillId="2" borderId="0" xfId="9" applyNumberFormat="1" applyFont="1" applyFill="1" applyBorder="1" applyAlignment="1" applyProtection="1">
      <alignment horizontal="right" vertical="center"/>
      <protection locked="0"/>
    </xf>
    <xf numFmtId="167" fontId="11" fillId="2" borderId="0" xfId="10" applyNumberFormat="1" applyFont="1" applyFill="1" applyBorder="1" applyAlignment="1" applyProtection="1">
      <alignment horizontal="right" vertical="center"/>
      <protection locked="0"/>
    </xf>
    <xf numFmtId="167" fontId="11" fillId="2" borderId="0" xfId="9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1" applyFont="1" applyFill="1" applyBorder="1"/>
  </cellXfs>
  <cellStyles count="2312">
    <cellStyle name=" 1" xfId="11"/>
    <cellStyle name="_x000a_bidires=100_x000d_" xfId="12"/>
    <cellStyle name="%" xfId="13"/>
    <cellStyle name="%_Inputs" xfId="14"/>
    <cellStyle name="%_Inputs (const)" xfId="15"/>
    <cellStyle name="%_Inputs Co" xfId="16"/>
    <cellStyle name="?…?ж?Ш?и [0.00]" xfId="17"/>
    <cellStyle name="?W??_‘O’с?р??" xfId="18"/>
    <cellStyle name="_CashFlow_2007_проект_02_02_final" xfId="19"/>
    <cellStyle name="_Model_RAB Мой" xfId="20"/>
    <cellStyle name="_Model_RAB Мой 2" xfId="21"/>
    <cellStyle name="_Model_RAB Мой 2_OREP.KU.2011.MONTHLY.02(v0.1)" xfId="22"/>
    <cellStyle name="_Model_RAB Мой 2_OREP.KU.2011.MONTHLY.02(v0.4)" xfId="23"/>
    <cellStyle name="_Model_RAB Мой 2_OREP.KU.2011.MONTHLY.11(v1.4)" xfId="24"/>
    <cellStyle name="_Model_RAB Мой 2_UPDATE.OREP.KU.2011.MONTHLY.02.TO.1.2" xfId="25"/>
    <cellStyle name="_Model_RAB Мой_46EE.2011(v1.0)" xfId="26"/>
    <cellStyle name="_Model_RAB Мой_46EE.2011(v1.0)_46TE.2011(v1.0)" xfId="27"/>
    <cellStyle name="_Model_RAB Мой_46EE.2011(v1.0)_INDEX.STATION.2012(v1.0)_" xfId="28"/>
    <cellStyle name="_Model_RAB Мой_46EE.2011(v1.0)_INDEX.STATION.2012(v2.0)" xfId="29"/>
    <cellStyle name="_Model_RAB Мой_46EE.2011(v1.0)_INDEX.STATION.2012(v2.1)" xfId="30"/>
    <cellStyle name="_Model_RAB Мой_46EE.2011(v1.0)_TEPLO.PREDEL.2012.M(v1.1)_test" xfId="31"/>
    <cellStyle name="_Model_RAB Мой_46EE.2011(v1.2)" xfId="32"/>
    <cellStyle name="_Model_RAB Мой_46EE.2011(v1.2)_FORM15.2013" xfId="33"/>
    <cellStyle name="_Model_RAB Мой_46EE.2011(v1.2)_FORM3.2013" xfId="34"/>
    <cellStyle name="_Model_RAB Мой_46EE.2011(v1.2)_FORM4.2013" xfId="35"/>
    <cellStyle name="_Model_RAB Мой_46EE.2011(v1.2)_FORM5.2012(v1.0)" xfId="36"/>
    <cellStyle name="_Model_RAB Мой_46EE.2011(v1.2)_FORM8.2013(v0.3)" xfId="37"/>
    <cellStyle name="_Model_RAB Мой_46EE.2011(v1.2)_FORM910.2013(v0.2)" xfId="38"/>
    <cellStyle name="_Model_RAB Мой_46EE.2011(v1.2)_OREP.INV.GEN.G(v1.0)" xfId="39"/>
    <cellStyle name="_Model_RAB Мой_46EP.2011(v2.0)" xfId="40"/>
    <cellStyle name="_Model_RAB Мой_46EP.2012(v0.1)" xfId="41"/>
    <cellStyle name="_Model_RAB Мой_46TE.2011(v1.0)" xfId="42"/>
    <cellStyle name="_Model_RAB Мой_4DNS.UPDATE.EXAMPLE" xfId="43"/>
    <cellStyle name="_Model_RAB Мой_ARMRAZR" xfId="44"/>
    <cellStyle name="_Model_RAB Мой_BALANCE.WARM.2010.FACT(v1.0)" xfId="45"/>
    <cellStyle name="_Model_RAB Мой_BALANCE.WARM.2010.PLAN" xfId="46"/>
    <cellStyle name="_Model_RAB Мой_BALANCE.WARM.2010.PLAN_FORM15.2013" xfId="47"/>
    <cellStyle name="_Model_RAB Мой_BALANCE.WARM.2010.PLAN_FORM3.2013" xfId="48"/>
    <cellStyle name="_Model_RAB Мой_BALANCE.WARM.2010.PLAN_FORM4.2013" xfId="49"/>
    <cellStyle name="_Model_RAB Мой_BALANCE.WARM.2010.PLAN_FORM5.2012(v1.0)" xfId="50"/>
    <cellStyle name="_Model_RAB Мой_BALANCE.WARM.2010.PLAN_FORM910.2013(v0.2)" xfId="51"/>
    <cellStyle name="_Model_RAB Мой_BALANCE.WARM.2010.PLAN_OREP.INV.GEN.G(v1.0)" xfId="52"/>
    <cellStyle name="_Model_RAB Мой_BALANCE.WARM.2011YEAR(v0.7)" xfId="53"/>
    <cellStyle name="_Model_RAB Мой_BALANCE.WARM.2011YEAR(v0.7)_FORM15.2013" xfId="54"/>
    <cellStyle name="_Model_RAB Мой_BALANCE.WARM.2011YEAR(v0.7)_FORM3.2013" xfId="55"/>
    <cellStyle name="_Model_RAB Мой_BALANCE.WARM.2011YEAR(v0.7)_FORM4.2013" xfId="56"/>
    <cellStyle name="_Model_RAB Мой_BALANCE.WARM.2011YEAR(v0.7)_FORM5.2012(v1.0)" xfId="57"/>
    <cellStyle name="_Model_RAB Мой_BALANCE.WARM.2011YEAR(v0.7)_FORM910.2013(v0.2)" xfId="58"/>
    <cellStyle name="_Model_RAB Мой_BALANCE.WARM.2011YEAR(v0.7)_OREP.INV.GEN.G(v1.0)" xfId="59"/>
    <cellStyle name="_Model_RAB Мой_BALANCE.WARM.2011YEAR.NEW.UPDATE.SCHEME" xfId="60"/>
    <cellStyle name="_Model_RAB Мой_CALC.NORMATIV.KU(v0.2)" xfId="61"/>
    <cellStyle name="_Model_RAB Мой_EE.2REK.P2011.4.78(v0.3)" xfId="62"/>
    <cellStyle name="_Model_RAB Мой_FORM15.2013" xfId="63"/>
    <cellStyle name="_Model_RAB Мой_FORM3.1.2013(v0.2)" xfId="64"/>
    <cellStyle name="_Model_RAB Мой_FORM3.2013(v1.0)" xfId="65"/>
    <cellStyle name="_Model_RAB Мой_FORM3.REG(v1.0)" xfId="66"/>
    <cellStyle name="_Model_RAB Мой_FORM910.2012(v0.5)" xfId="67"/>
    <cellStyle name="_Model_RAB Мой_FORM910.2012(v0.5)_FORM5.2012(v1.0)" xfId="68"/>
    <cellStyle name="_Model_RAB Мой_FORM910.2012(v1.1)" xfId="69"/>
    <cellStyle name="_Model_RAB Мой_FORM910.2013(v0.2)" xfId="70"/>
    <cellStyle name="_Model_RAB Мой_INDEX.STATION.2012(v2.1)" xfId="71"/>
    <cellStyle name="_Model_RAB Мой_INVEST.EE.PLAN.4.78(v0.1)" xfId="72"/>
    <cellStyle name="_Model_RAB Мой_INVEST.EE.PLAN.4.78(v0.3)" xfId="73"/>
    <cellStyle name="_Model_RAB Мой_INVEST.EE.PLAN.4.78(v1.0)" xfId="74"/>
    <cellStyle name="_Model_RAB Мой_INVEST.EE.PLAN.4.78(v1.0)_PASSPORT.TEPLO.PROIZV(v2.0)" xfId="75"/>
    <cellStyle name="_Model_RAB Мой_INVEST.EE.PLAN.4.78(v1.0)_PASSPORT.TEPLO.PROIZV(v2.0)_FORM4.2013" xfId="76"/>
    <cellStyle name="_Model_RAB Мой_INVEST.PLAN.4.78(v0.1)" xfId="77"/>
    <cellStyle name="_Model_RAB Мой_INVEST.WARM.PLAN.4.78(v0.1)" xfId="78"/>
    <cellStyle name="_Model_RAB Мой_INVEST_WARM_PLAN" xfId="79"/>
    <cellStyle name="_Model_RAB Мой_NADB.JNVLP.APTEKA.2012(v1.0)_21_02_12" xfId="80"/>
    <cellStyle name="_Model_RAB Мой_NADB.JNVLS.APTEKA.2011(v1.3.3)" xfId="81"/>
    <cellStyle name="_Model_RAB Мой_NADB.JNVLS.APTEKA.2011(v1.3.3)_46TE.2011(v1.0)" xfId="82"/>
    <cellStyle name="_Model_RAB Мой_NADB.JNVLS.APTEKA.2011(v1.3.3)_INDEX.STATION.2012(v1.0)_" xfId="83"/>
    <cellStyle name="_Model_RAB Мой_NADB.JNVLS.APTEKA.2011(v1.3.3)_INDEX.STATION.2012(v2.0)" xfId="84"/>
    <cellStyle name="_Model_RAB Мой_NADB.JNVLS.APTEKA.2011(v1.3.3)_INDEX.STATION.2012(v2.1)" xfId="85"/>
    <cellStyle name="_Model_RAB Мой_NADB.JNVLS.APTEKA.2011(v1.3.3)_TEPLO.PREDEL.2012.M(v1.1)_test" xfId="86"/>
    <cellStyle name="_Model_RAB Мой_NADB.JNVLS.APTEKA.2011(v1.3.4)" xfId="87"/>
    <cellStyle name="_Model_RAB Мой_NADB.JNVLS.APTEKA.2011(v1.3.4)_46TE.2011(v1.0)" xfId="88"/>
    <cellStyle name="_Model_RAB Мой_NADB.JNVLS.APTEKA.2011(v1.3.4)_INDEX.STATION.2012(v1.0)_" xfId="89"/>
    <cellStyle name="_Model_RAB Мой_NADB.JNVLS.APTEKA.2011(v1.3.4)_INDEX.STATION.2012(v2.0)" xfId="90"/>
    <cellStyle name="_Model_RAB Мой_NADB.JNVLS.APTEKA.2011(v1.3.4)_INDEX.STATION.2012(v2.1)" xfId="91"/>
    <cellStyle name="_Model_RAB Мой_NADB.JNVLS.APTEKA.2011(v1.3.4)_TEPLO.PREDEL.2012.M(v1.1)_test" xfId="92"/>
    <cellStyle name="_Model_RAB Мой_PASSPORT.TEPLO.PROIZV(v2.1)" xfId="93"/>
    <cellStyle name="_Model_RAB Мой_PASSPORT.TEPLO.SETI(v0.7)" xfId="94"/>
    <cellStyle name="_Model_RAB Мой_PASSPORT.TEPLO.SETI(v1.0)" xfId="95"/>
    <cellStyle name="_Model_RAB Мой_PREDEL.JKH.UTV.2011(v1.0.1)" xfId="96"/>
    <cellStyle name="_Model_RAB Мой_PREDEL.JKH.UTV.2011(v1.0.1)_46TE.2011(v1.0)" xfId="97"/>
    <cellStyle name="_Model_RAB Мой_PREDEL.JKH.UTV.2011(v1.0.1)_INDEX.STATION.2012(v1.0)_" xfId="98"/>
    <cellStyle name="_Model_RAB Мой_PREDEL.JKH.UTV.2011(v1.0.1)_INDEX.STATION.2012(v2.0)" xfId="99"/>
    <cellStyle name="_Model_RAB Мой_PREDEL.JKH.UTV.2011(v1.0.1)_INDEX.STATION.2012(v2.1)" xfId="100"/>
    <cellStyle name="_Model_RAB Мой_PREDEL.JKH.UTV.2011(v1.0.1)_TEPLO.PREDEL.2012.M(v1.1)_test" xfId="101"/>
    <cellStyle name="_Model_RAB Мой_PREDEL.JKH.UTV.2011(v1.1)" xfId="102"/>
    <cellStyle name="_Model_RAB Мой_PREDEL.JKH.UTV.2011(v1.1)_FORM15.2013" xfId="103"/>
    <cellStyle name="_Model_RAB Мой_PREDEL.JKH.UTV.2011(v1.1)_FORM3.2013" xfId="104"/>
    <cellStyle name="_Model_RAB Мой_PREDEL.JKH.UTV.2011(v1.1)_FORM4.2013" xfId="105"/>
    <cellStyle name="_Model_RAB Мой_PREDEL.JKH.UTV.2011(v1.1)_FORM5.2012(v1.0)" xfId="106"/>
    <cellStyle name="_Model_RAB Мой_PREDEL.JKH.UTV.2011(v1.1)_FORM910.2013(v0.2)" xfId="107"/>
    <cellStyle name="_Model_RAB Мой_PREDEL.JKH.UTV.2011(v1.1)_OREP.INV.GEN.G(v1.0)" xfId="108"/>
    <cellStyle name="_Model_RAB Мой_REP.BLR.2012(v1.0)" xfId="109"/>
    <cellStyle name="_Model_RAB Мой_TEPLO.PREDEL.2012.M(v1.1)" xfId="110"/>
    <cellStyle name="_Model_RAB Мой_TEST.TEMPLATE" xfId="111"/>
    <cellStyle name="_Model_RAB Мой_UPDATE.46EE.2011.TO.1.1" xfId="112"/>
    <cellStyle name="_Model_RAB Мой_UPDATE.46TE.2011.TO.1.1" xfId="113"/>
    <cellStyle name="_Model_RAB Мой_UPDATE.46TE.2011.TO.1.2" xfId="114"/>
    <cellStyle name="_Model_RAB Мой_UPDATE.BALANCE.WARM.2011YEAR.TO.1.1" xfId="115"/>
    <cellStyle name="_Model_RAB Мой_UPDATE.BALANCE.WARM.2011YEAR.TO.1.1_46TE.2011(v1.0)" xfId="116"/>
    <cellStyle name="_Model_RAB Мой_UPDATE.BALANCE.WARM.2011YEAR.TO.1.1_INDEX.STATION.2012(v1.0)_" xfId="117"/>
    <cellStyle name="_Model_RAB Мой_UPDATE.BALANCE.WARM.2011YEAR.TO.1.1_INDEX.STATION.2012(v2.0)" xfId="118"/>
    <cellStyle name="_Model_RAB Мой_UPDATE.BALANCE.WARM.2011YEAR.TO.1.1_INDEX.STATION.2012(v2.1)" xfId="119"/>
    <cellStyle name="_Model_RAB Мой_UPDATE.BALANCE.WARM.2011YEAR.TO.1.1_OREP.KU.2011.MONTHLY.02(v1.1)" xfId="120"/>
    <cellStyle name="_Model_RAB Мой_UPDATE.BALANCE.WARM.2011YEAR.TO.1.1_TEPLO.PREDEL.2012.M(v1.1)_test" xfId="121"/>
    <cellStyle name="_Model_RAB Мой_UPDATE.NADB.JNVLS.APTEKA.2011.TO.1.3.4" xfId="122"/>
    <cellStyle name="_Model_RAB Мой_Книга2" xfId="123"/>
    <cellStyle name="_Model_RAB_MRSK_svod" xfId="124"/>
    <cellStyle name="_Model_RAB_MRSK_svod 2" xfId="125"/>
    <cellStyle name="_Model_RAB_MRSK_svod 2_OREP.KU.2011.MONTHLY.02(v0.1)" xfId="126"/>
    <cellStyle name="_Model_RAB_MRSK_svod 2_OREP.KU.2011.MONTHLY.02(v0.4)" xfId="127"/>
    <cellStyle name="_Model_RAB_MRSK_svod 2_OREP.KU.2011.MONTHLY.11(v1.4)" xfId="128"/>
    <cellStyle name="_Model_RAB_MRSK_svod 2_UPDATE.OREP.KU.2011.MONTHLY.02.TO.1.2" xfId="129"/>
    <cellStyle name="_Model_RAB_MRSK_svod_46EE.2011(v1.0)" xfId="130"/>
    <cellStyle name="_Model_RAB_MRSK_svod_46EE.2011(v1.0)_46TE.2011(v1.0)" xfId="131"/>
    <cellStyle name="_Model_RAB_MRSK_svod_46EE.2011(v1.0)_INDEX.STATION.2012(v1.0)_" xfId="132"/>
    <cellStyle name="_Model_RAB_MRSK_svod_46EE.2011(v1.0)_INDEX.STATION.2012(v2.0)" xfId="133"/>
    <cellStyle name="_Model_RAB_MRSK_svod_46EE.2011(v1.0)_INDEX.STATION.2012(v2.1)" xfId="134"/>
    <cellStyle name="_Model_RAB_MRSK_svod_46EE.2011(v1.0)_TEPLO.PREDEL.2012.M(v1.1)_test" xfId="135"/>
    <cellStyle name="_Model_RAB_MRSK_svod_46EE.2011(v1.2)" xfId="136"/>
    <cellStyle name="_Model_RAB_MRSK_svod_46EE.2011(v1.2)_FORM15.2013" xfId="137"/>
    <cellStyle name="_Model_RAB_MRSK_svod_46EE.2011(v1.2)_FORM3.2013" xfId="138"/>
    <cellStyle name="_Model_RAB_MRSK_svod_46EE.2011(v1.2)_FORM4.2013" xfId="139"/>
    <cellStyle name="_Model_RAB_MRSK_svod_46EE.2011(v1.2)_FORM5.2012(v1.0)" xfId="140"/>
    <cellStyle name="_Model_RAB_MRSK_svod_46EE.2011(v1.2)_FORM8.2013(v0.3)" xfId="141"/>
    <cellStyle name="_Model_RAB_MRSK_svod_46EE.2011(v1.2)_FORM910.2013(v0.2)" xfId="142"/>
    <cellStyle name="_Model_RAB_MRSK_svod_46EE.2011(v1.2)_OREP.INV.GEN.G(v1.0)" xfId="143"/>
    <cellStyle name="_Model_RAB_MRSK_svod_46EP.2011(v2.0)" xfId="144"/>
    <cellStyle name="_Model_RAB_MRSK_svod_46EP.2012(v0.1)" xfId="145"/>
    <cellStyle name="_Model_RAB_MRSK_svod_46TE.2011(v1.0)" xfId="146"/>
    <cellStyle name="_Model_RAB_MRSK_svod_4DNS.UPDATE.EXAMPLE" xfId="147"/>
    <cellStyle name="_Model_RAB_MRSK_svod_ARMRAZR" xfId="148"/>
    <cellStyle name="_Model_RAB_MRSK_svod_BALANCE.WARM.2010.FACT(v1.0)" xfId="149"/>
    <cellStyle name="_Model_RAB_MRSK_svod_BALANCE.WARM.2010.PLAN" xfId="150"/>
    <cellStyle name="_Model_RAB_MRSK_svod_BALANCE.WARM.2010.PLAN_FORM15.2013" xfId="151"/>
    <cellStyle name="_Model_RAB_MRSK_svod_BALANCE.WARM.2010.PLAN_FORM3.2013" xfId="152"/>
    <cellStyle name="_Model_RAB_MRSK_svod_BALANCE.WARM.2010.PLAN_FORM4.2013" xfId="153"/>
    <cellStyle name="_Model_RAB_MRSK_svod_BALANCE.WARM.2010.PLAN_FORM5.2012(v1.0)" xfId="154"/>
    <cellStyle name="_Model_RAB_MRSK_svod_BALANCE.WARM.2010.PLAN_FORM910.2013(v0.2)" xfId="155"/>
    <cellStyle name="_Model_RAB_MRSK_svod_BALANCE.WARM.2010.PLAN_OREP.INV.GEN.G(v1.0)" xfId="156"/>
    <cellStyle name="_Model_RAB_MRSK_svod_BALANCE.WARM.2011YEAR(v0.7)" xfId="157"/>
    <cellStyle name="_Model_RAB_MRSK_svod_BALANCE.WARM.2011YEAR(v0.7)_FORM15.2013" xfId="158"/>
    <cellStyle name="_Model_RAB_MRSK_svod_BALANCE.WARM.2011YEAR(v0.7)_FORM3.2013" xfId="159"/>
    <cellStyle name="_Model_RAB_MRSK_svod_BALANCE.WARM.2011YEAR(v0.7)_FORM4.2013" xfId="160"/>
    <cellStyle name="_Model_RAB_MRSK_svod_BALANCE.WARM.2011YEAR(v0.7)_FORM5.2012(v1.0)" xfId="161"/>
    <cellStyle name="_Model_RAB_MRSK_svod_BALANCE.WARM.2011YEAR(v0.7)_FORM910.2013(v0.2)" xfId="162"/>
    <cellStyle name="_Model_RAB_MRSK_svod_BALANCE.WARM.2011YEAR(v0.7)_OREP.INV.GEN.G(v1.0)" xfId="163"/>
    <cellStyle name="_Model_RAB_MRSK_svod_BALANCE.WARM.2011YEAR.NEW.UPDATE.SCHEME" xfId="164"/>
    <cellStyle name="_Model_RAB_MRSK_svod_CALC.NORMATIV.KU(v0.2)" xfId="165"/>
    <cellStyle name="_Model_RAB_MRSK_svod_EE.2REK.P2011.4.78(v0.3)" xfId="166"/>
    <cellStyle name="_Model_RAB_MRSK_svod_FORM15.2013" xfId="167"/>
    <cellStyle name="_Model_RAB_MRSK_svod_FORM3.1.2013(v0.2)" xfId="168"/>
    <cellStyle name="_Model_RAB_MRSK_svod_FORM3.2013(v1.0)" xfId="169"/>
    <cellStyle name="_Model_RAB_MRSK_svod_FORM3.REG(v1.0)" xfId="170"/>
    <cellStyle name="_Model_RAB_MRSK_svod_FORM910.2012(v0.5)" xfId="171"/>
    <cellStyle name="_Model_RAB_MRSK_svod_FORM910.2012(v0.5)_FORM5.2012(v1.0)" xfId="172"/>
    <cellStyle name="_Model_RAB_MRSK_svod_FORM910.2012(v1.1)" xfId="173"/>
    <cellStyle name="_Model_RAB_MRSK_svod_FORM910.2013(v0.2)" xfId="174"/>
    <cellStyle name="_Model_RAB_MRSK_svod_INDEX.STATION.2012(v2.1)" xfId="175"/>
    <cellStyle name="_Model_RAB_MRSK_svod_INVEST.EE.PLAN.4.78(v0.1)" xfId="176"/>
    <cellStyle name="_Model_RAB_MRSK_svod_INVEST.EE.PLAN.4.78(v0.3)" xfId="177"/>
    <cellStyle name="_Model_RAB_MRSK_svod_INVEST.EE.PLAN.4.78(v1.0)" xfId="178"/>
    <cellStyle name="_Model_RAB_MRSK_svod_INVEST.EE.PLAN.4.78(v1.0)_PASSPORT.TEPLO.PROIZV(v2.0)" xfId="179"/>
    <cellStyle name="_Model_RAB_MRSK_svod_INVEST.EE.PLAN.4.78(v1.0)_PASSPORT.TEPLO.PROIZV(v2.0)_FORM4.2013" xfId="180"/>
    <cellStyle name="_Model_RAB_MRSK_svod_INVEST.PLAN.4.78(v0.1)" xfId="181"/>
    <cellStyle name="_Model_RAB_MRSK_svod_INVEST.WARM.PLAN.4.78(v0.1)" xfId="182"/>
    <cellStyle name="_Model_RAB_MRSK_svod_INVEST_WARM_PLAN" xfId="183"/>
    <cellStyle name="_Model_RAB_MRSK_svod_NADB.JNVLP.APTEKA.2012(v1.0)_21_02_12" xfId="184"/>
    <cellStyle name="_Model_RAB_MRSK_svod_NADB.JNVLS.APTEKA.2011(v1.3.3)" xfId="185"/>
    <cellStyle name="_Model_RAB_MRSK_svod_NADB.JNVLS.APTEKA.2011(v1.3.3)_46TE.2011(v1.0)" xfId="186"/>
    <cellStyle name="_Model_RAB_MRSK_svod_NADB.JNVLS.APTEKA.2011(v1.3.3)_INDEX.STATION.2012(v1.0)_" xfId="187"/>
    <cellStyle name="_Model_RAB_MRSK_svod_NADB.JNVLS.APTEKA.2011(v1.3.3)_INDEX.STATION.2012(v2.0)" xfId="188"/>
    <cellStyle name="_Model_RAB_MRSK_svod_NADB.JNVLS.APTEKA.2011(v1.3.3)_INDEX.STATION.2012(v2.1)" xfId="189"/>
    <cellStyle name="_Model_RAB_MRSK_svod_NADB.JNVLS.APTEKA.2011(v1.3.3)_TEPLO.PREDEL.2012.M(v1.1)_test" xfId="190"/>
    <cellStyle name="_Model_RAB_MRSK_svod_NADB.JNVLS.APTEKA.2011(v1.3.4)" xfId="191"/>
    <cellStyle name="_Model_RAB_MRSK_svod_NADB.JNVLS.APTEKA.2011(v1.3.4)_46TE.2011(v1.0)" xfId="192"/>
    <cellStyle name="_Model_RAB_MRSK_svod_NADB.JNVLS.APTEKA.2011(v1.3.4)_INDEX.STATION.2012(v1.0)_" xfId="193"/>
    <cellStyle name="_Model_RAB_MRSK_svod_NADB.JNVLS.APTEKA.2011(v1.3.4)_INDEX.STATION.2012(v2.0)" xfId="194"/>
    <cellStyle name="_Model_RAB_MRSK_svod_NADB.JNVLS.APTEKA.2011(v1.3.4)_INDEX.STATION.2012(v2.1)" xfId="195"/>
    <cellStyle name="_Model_RAB_MRSK_svod_NADB.JNVLS.APTEKA.2011(v1.3.4)_TEPLO.PREDEL.2012.M(v1.1)_test" xfId="196"/>
    <cellStyle name="_Model_RAB_MRSK_svod_PASSPORT.TEPLO.PROIZV(v2.1)" xfId="197"/>
    <cellStyle name="_Model_RAB_MRSK_svod_PASSPORT.TEPLO.SETI(v0.7)" xfId="198"/>
    <cellStyle name="_Model_RAB_MRSK_svod_PASSPORT.TEPLO.SETI(v1.0)" xfId="199"/>
    <cellStyle name="_Model_RAB_MRSK_svod_PREDEL.JKH.UTV.2011(v1.0.1)" xfId="200"/>
    <cellStyle name="_Model_RAB_MRSK_svod_PREDEL.JKH.UTV.2011(v1.0.1)_46TE.2011(v1.0)" xfId="201"/>
    <cellStyle name="_Model_RAB_MRSK_svod_PREDEL.JKH.UTV.2011(v1.0.1)_INDEX.STATION.2012(v1.0)_" xfId="202"/>
    <cellStyle name="_Model_RAB_MRSK_svod_PREDEL.JKH.UTV.2011(v1.0.1)_INDEX.STATION.2012(v2.0)" xfId="203"/>
    <cellStyle name="_Model_RAB_MRSK_svod_PREDEL.JKH.UTV.2011(v1.0.1)_INDEX.STATION.2012(v2.1)" xfId="204"/>
    <cellStyle name="_Model_RAB_MRSK_svod_PREDEL.JKH.UTV.2011(v1.0.1)_TEPLO.PREDEL.2012.M(v1.1)_test" xfId="205"/>
    <cellStyle name="_Model_RAB_MRSK_svod_PREDEL.JKH.UTV.2011(v1.1)" xfId="206"/>
    <cellStyle name="_Model_RAB_MRSK_svod_PREDEL.JKH.UTV.2011(v1.1)_FORM15.2013" xfId="207"/>
    <cellStyle name="_Model_RAB_MRSK_svod_PREDEL.JKH.UTV.2011(v1.1)_FORM3.2013" xfId="208"/>
    <cellStyle name="_Model_RAB_MRSK_svod_PREDEL.JKH.UTV.2011(v1.1)_FORM4.2013" xfId="209"/>
    <cellStyle name="_Model_RAB_MRSK_svod_PREDEL.JKH.UTV.2011(v1.1)_FORM5.2012(v1.0)" xfId="210"/>
    <cellStyle name="_Model_RAB_MRSK_svod_PREDEL.JKH.UTV.2011(v1.1)_FORM910.2013(v0.2)" xfId="211"/>
    <cellStyle name="_Model_RAB_MRSK_svod_PREDEL.JKH.UTV.2011(v1.1)_OREP.INV.GEN.G(v1.0)" xfId="212"/>
    <cellStyle name="_Model_RAB_MRSK_svod_REP.BLR.2012(v1.0)" xfId="213"/>
    <cellStyle name="_Model_RAB_MRSK_svod_TEPLO.PREDEL.2012.M(v1.1)" xfId="214"/>
    <cellStyle name="_Model_RAB_MRSK_svod_TEST.TEMPLATE" xfId="215"/>
    <cellStyle name="_Model_RAB_MRSK_svod_UPDATE.46EE.2011.TO.1.1" xfId="216"/>
    <cellStyle name="_Model_RAB_MRSK_svod_UPDATE.46TE.2011.TO.1.1" xfId="217"/>
    <cellStyle name="_Model_RAB_MRSK_svod_UPDATE.46TE.2011.TO.1.2" xfId="218"/>
    <cellStyle name="_Model_RAB_MRSK_svod_UPDATE.BALANCE.WARM.2011YEAR.TO.1.1" xfId="219"/>
    <cellStyle name="_Model_RAB_MRSK_svod_UPDATE.BALANCE.WARM.2011YEAR.TO.1.1_46TE.2011(v1.0)" xfId="220"/>
    <cellStyle name="_Model_RAB_MRSK_svod_UPDATE.BALANCE.WARM.2011YEAR.TO.1.1_INDEX.STATION.2012(v1.0)_" xfId="221"/>
    <cellStyle name="_Model_RAB_MRSK_svod_UPDATE.BALANCE.WARM.2011YEAR.TO.1.1_INDEX.STATION.2012(v2.0)" xfId="222"/>
    <cellStyle name="_Model_RAB_MRSK_svod_UPDATE.BALANCE.WARM.2011YEAR.TO.1.1_INDEX.STATION.2012(v2.1)" xfId="223"/>
    <cellStyle name="_Model_RAB_MRSK_svod_UPDATE.BALANCE.WARM.2011YEAR.TO.1.1_OREP.KU.2011.MONTHLY.02(v1.1)" xfId="224"/>
    <cellStyle name="_Model_RAB_MRSK_svod_UPDATE.BALANCE.WARM.2011YEAR.TO.1.1_TEPLO.PREDEL.2012.M(v1.1)_test" xfId="225"/>
    <cellStyle name="_Model_RAB_MRSK_svod_UPDATE.NADB.JNVLS.APTEKA.2011.TO.1.3.4" xfId="226"/>
    <cellStyle name="_Model_RAB_MRSK_svod_Книга2" xfId="227"/>
    <cellStyle name="_Plug" xfId="228"/>
    <cellStyle name="_Plug_4DNS.UPDATE.EXAMPLE" xfId="229"/>
    <cellStyle name="_Бюджет2006_ПОКАЗАТЕЛИ СВОДНЫЕ" xfId="230"/>
    <cellStyle name="_ВО ОП ТЭС-ОТ- 2007" xfId="231"/>
    <cellStyle name="_ВО ОП ТЭС-ОТ- 2007_Новая инструкция1_фст" xfId="232"/>
    <cellStyle name="_ВФ ОАО ТЭС-ОТ- 2009" xfId="233"/>
    <cellStyle name="_ВФ ОАО ТЭС-ОТ- 2009_Новая инструкция1_фст" xfId="234"/>
    <cellStyle name="_выручка по присоединениям2" xfId="235"/>
    <cellStyle name="_выручка по присоединениям2_Новая инструкция1_фст" xfId="236"/>
    <cellStyle name="_Договор аренды ЯЭ с разбивкой" xfId="237"/>
    <cellStyle name="_Договор аренды ЯЭ с разбивкой_Новая инструкция1_фст" xfId="238"/>
    <cellStyle name="_Защита ФЗП" xfId="239"/>
    <cellStyle name="_Заявка Тестова  СКОРРЕКТИРОВАННАЯ" xfId="240"/>
    <cellStyle name="_Инвест программа" xfId="241"/>
    <cellStyle name="_Исходные данные для модели" xfId="242"/>
    <cellStyle name="_Исходные данные для модели_Новая инструкция1_фст" xfId="243"/>
    <cellStyle name="_Консолидация-2008-проект-new" xfId="244"/>
    <cellStyle name="_МОДЕЛЬ_1 (2)" xfId="245"/>
    <cellStyle name="_МОДЕЛЬ_1 (2) 2" xfId="246"/>
    <cellStyle name="_МОДЕЛЬ_1 (2) 2_OREP.KU.2011.MONTHLY.02(v0.1)" xfId="247"/>
    <cellStyle name="_МОДЕЛЬ_1 (2) 2_OREP.KU.2011.MONTHLY.02(v0.4)" xfId="248"/>
    <cellStyle name="_МОДЕЛЬ_1 (2) 2_OREP.KU.2011.MONTHLY.11(v1.4)" xfId="249"/>
    <cellStyle name="_МОДЕЛЬ_1 (2) 2_UPDATE.OREP.KU.2011.MONTHLY.02.TO.1.2" xfId="250"/>
    <cellStyle name="_МОДЕЛЬ_1 (2)_46EE.2011(v1.0)" xfId="251"/>
    <cellStyle name="_МОДЕЛЬ_1 (2)_46EE.2011(v1.0)_46TE.2011(v1.0)" xfId="252"/>
    <cellStyle name="_МОДЕЛЬ_1 (2)_46EE.2011(v1.0)_INDEX.STATION.2012(v1.0)_" xfId="253"/>
    <cellStyle name="_МОДЕЛЬ_1 (2)_46EE.2011(v1.0)_INDEX.STATION.2012(v2.0)" xfId="254"/>
    <cellStyle name="_МОДЕЛЬ_1 (2)_46EE.2011(v1.0)_INDEX.STATION.2012(v2.1)" xfId="255"/>
    <cellStyle name="_МОДЕЛЬ_1 (2)_46EE.2011(v1.0)_TEPLO.PREDEL.2012.M(v1.1)_test" xfId="256"/>
    <cellStyle name="_МОДЕЛЬ_1 (2)_46EE.2011(v1.2)" xfId="257"/>
    <cellStyle name="_МОДЕЛЬ_1 (2)_46EE.2011(v1.2)_FORM15.2013" xfId="258"/>
    <cellStyle name="_МОДЕЛЬ_1 (2)_46EE.2011(v1.2)_FORM3.2013" xfId="259"/>
    <cellStyle name="_МОДЕЛЬ_1 (2)_46EE.2011(v1.2)_FORM4.2013" xfId="260"/>
    <cellStyle name="_МОДЕЛЬ_1 (2)_46EE.2011(v1.2)_FORM5.2012(v1.0)" xfId="261"/>
    <cellStyle name="_МОДЕЛЬ_1 (2)_46EE.2011(v1.2)_FORM8.2013(v0.3)" xfId="262"/>
    <cellStyle name="_МОДЕЛЬ_1 (2)_46EE.2011(v1.2)_FORM910.2013(v0.2)" xfId="263"/>
    <cellStyle name="_МОДЕЛЬ_1 (2)_46EE.2011(v1.2)_OREP.INV.GEN.G(v1.0)" xfId="264"/>
    <cellStyle name="_МОДЕЛЬ_1 (2)_46EP.2011(v2.0)" xfId="265"/>
    <cellStyle name="_МОДЕЛЬ_1 (2)_46EP.2012(v0.1)" xfId="266"/>
    <cellStyle name="_МОДЕЛЬ_1 (2)_46TE.2011(v1.0)" xfId="267"/>
    <cellStyle name="_МОДЕЛЬ_1 (2)_4DNS.UPDATE.EXAMPLE" xfId="268"/>
    <cellStyle name="_МОДЕЛЬ_1 (2)_ARMRAZR" xfId="269"/>
    <cellStyle name="_МОДЕЛЬ_1 (2)_BALANCE.WARM.2010.FACT(v1.0)" xfId="270"/>
    <cellStyle name="_МОДЕЛЬ_1 (2)_BALANCE.WARM.2010.PLAN" xfId="271"/>
    <cellStyle name="_МОДЕЛЬ_1 (2)_BALANCE.WARM.2010.PLAN_FORM15.2013" xfId="272"/>
    <cellStyle name="_МОДЕЛЬ_1 (2)_BALANCE.WARM.2010.PLAN_FORM3.2013" xfId="273"/>
    <cellStyle name="_МОДЕЛЬ_1 (2)_BALANCE.WARM.2010.PLAN_FORM4.2013" xfId="274"/>
    <cellStyle name="_МОДЕЛЬ_1 (2)_BALANCE.WARM.2010.PLAN_FORM5.2012(v1.0)" xfId="275"/>
    <cellStyle name="_МОДЕЛЬ_1 (2)_BALANCE.WARM.2010.PLAN_FORM910.2013(v0.2)" xfId="276"/>
    <cellStyle name="_МОДЕЛЬ_1 (2)_BALANCE.WARM.2010.PLAN_OREP.INV.GEN.G(v1.0)" xfId="277"/>
    <cellStyle name="_МОДЕЛЬ_1 (2)_BALANCE.WARM.2011YEAR(v0.7)" xfId="278"/>
    <cellStyle name="_МОДЕЛЬ_1 (2)_BALANCE.WARM.2011YEAR(v0.7)_FORM15.2013" xfId="279"/>
    <cellStyle name="_МОДЕЛЬ_1 (2)_BALANCE.WARM.2011YEAR(v0.7)_FORM3.2013" xfId="280"/>
    <cellStyle name="_МОДЕЛЬ_1 (2)_BALANCE.WARM.2011YEAR(v0.7)_FORM4.2013" xfId="281"/>
    <cellStyle name="_МОДЕЛЬ_1 (2)_BALANCE.WARM.2011YEAR(v0.7)_FORM5.2012(v1.0)" xfId="282"/>
    <cellStyle name="_МОДЕЛЬ_1 (2)_BALANCE.WARM.2011YEAR(v0.7)_FORM910.2013(v0.2)" xfId="283"/>
    <cellStyle name="_МОДЕЛЬ_1 (2)_BALANCE.WARM.2011YEAR(v0.7)_OREP.INV.GEN.G(v1.0)" xfId="284"/>
    <cellStyle name="_МОДЕЛЬ_1 (2)_BALANCE.WARM.2011YEAR.NEW.UPDATE.SCHEME" xfId="285"/>
    <cellStyle name="_МОДЕЛЬ_1 (2)_CALC.NORMATIV.KU(v0.2)" xfId="286"/>
    <cellStyle name="_МОДЕЛЬ_1 (2)_EE.2REK.P2011.4.78(v0.3)" xfId="287"/>
    <cellStyle name="_МОДЕЛЬ_1 (2)_FORM15.2013" xfId="288"/>
    <cellStyle name="_МОДЕЛЬ_1 (2)_FORM3.1.2013(v0.2)" xfId="289"/>
    <cellStyle name="_МОДЕЛЬ_1 (2)_FORM3.2013(v1.0)" xfId="290"/>
    <cellStyle name="_МОДЕЛЬ_1 (2)_FORM3.REG(v1.0)" xfId="291"/>
    <cellStyle name="_МОДЕЛЬ_1 (2)_FORM910.2012(v0.5)" xfId="292"/>
    <cellStyle name="_МОДЕЛЬ_1 (2)_FORM910.2012(v0.5)_FORM5.2012(v1.0)" xfId="293"/>
    <cellStyle name="_МОДЕЛЬ_1 (2)_FORM910.2012(v1.1)" xfId="294"/>
    <cellStyle name="_МОДЕЛЬ_1 (2)_FORM910.2013(v0.2)" xfId="295"/>
    <cellStyle name="_МОДЕЛЬ_1 (2)_INDEX.STATION.2012(v2.1)" xfId="296"/>
    <cellStyle name="_МОДЕЛЬ_1 (2)_INVEST.EE.PLAN.4.78(v0.1)" xfId="297"/>
    <cellStyle name="_МОДЕЛЬ_1 (2)_INVEST.EE.PLAN.4.78(v0.3)" xfId="298"/>
    <cellStyle name="_МОДЕЛЬ_1 (2)_INVEST.EE.PLAN.4.78(v1.0)" xfId="299"/>
    <cellStyle name="_МОДЕЛЬ_1 (2)_INVEST.EE.PLAN.4.78(v1.0)_PASSPORT.TEPLO.PROIZV(v2.0)" xfId="300"/>
    <cellStyle name="_МОДЕЛЬ_1 (2)_INVEST.EE.PLAN.4.78(v1.0)_PASSPORT.TEPLO.PROIZV(v2.0)_FORM4.2013" xfId="301"/>
    <cellStyle name="_МОДЕЛЬ_1 (2)_INVEST.PLAN.4.78(v0.1)" xfId="302"/>
    <cellStyle name="_МОДЕЛЬ_1 (2)_INVEST.WARM.PLAN.4.78(v0.1)" xfId="303"/>
    <cellStyle name="_МОДЕЛЬ_1 (2)_INVEST_WARM_PLAN" xfId="304"/>
    <cellStyle name="_МОДЕЛЬ_1 (2)_NADB.JNVLP.APTEKA.2012(v1.0)_21_02_12" xfId="305"/>
    <cellStyle name="_МОДЕЛЬ_1 (2)_NADB.JNVLS.APTEKA.2011(v1.3.3)" xfId="306"/>
    <cellStyle name="_МОДЕЛЬ_1 (2)_NADB.JNVLS.APTEKA.2011(v1.3.3)_46TE.2011(v1.0)" xfId="307"/>
    <cellStyle name="_МОДЕЛЬ_1 (2)_NADB.JNVLS.APTEKA.2011(v1.3.3)_INDEX.STATION.2012(v1.0)_" xfId="308"/>
    <cellStyle name="_МОДЕЛЬ_1 (2)_NADB.JNVLS.APTEKA.2011(v1.3.3)_INDEX.STATION.2012(v2.0)" xfId="309"/>
    <cellStyle name="_МОДЕЛЬ_1 (2)_NADB.JNVLS.APTEKA.2011(v1.3.3)_INDEX.STATION.2012(v2.1)" xfId="310"/>
    <cellStyle name="_МОДЕЛЬ_1 (2)_NADB.JNVLS.APTEKA.2011(v1.3.3)_TEPLO.PREDEL.2012.M(v1.1)_test" xfId="311"/>
    <cellStyle name="_МОДЕЛЬ_1 (2)_NADB.JNVLS.APTEKA.2011(v1.3.4)" xfId="312"/>
    <cellStyle name="_МОДЕЛЬ_1 (2)_NADB.JNVLS.APTEKA.2011(v1.3.4)_46TE.2011(v1.0)" xfId="313"/>
    <cellStyle name="_МОДЕЛЬ_1 (2)_NADB.JNVLS.APTEKA.2011(v1.3.4)_INDEX.STATION.2012(v1.0)_" xfId="314"/>
    <cellStyle name="_МОДЕЛЬ_1 (2)_NADB.JNVLS.APTEKA.2011(v1.3.4)_INDEX.STATION.2012(v2.0)" xfId="315"/>
    <cellStyle name="_МОДЕЛЬ_1 (2)_NADB.JNVLS.APTEKA.2011(v1.3.4)_INDEX.STATION.2012(v2.1)" xfId="316"/>
    <cellStyle name="_МОДЕЛЬ_1 (2)_NADB.JNVLS.APTEKA.2011(v1.3.4)_TEPLO.PREDEL.2012.M(v1.1)_test" xfId="317"/>
    <cellStyle name="_МОДЕЛЬ_1 (2)_PASSPORT.TEPLO.PROIZV(v2.1)" xfId="318"/>
    <cellStyle name="_МОДЕЛЬ_1 (2)_PASSPORT.TEPLO.SETI(v0.7)" xfId="319"/>
    <cellStyle name="_МОДЕЛЬ_1 (2)_PASSPORT.TEPLO.SETI(v1.0)" xfId="320"/>
    <cellStyle name="_МОДЕЛЬ_1 (2)_PREDEL.JKH.UTV.2011(v1.0.1)" xfId="321"/>
    <cellStyle name="_МОДЕЛЬ_1 (2)_PREDEL.JKH.UTV.2011(v1.0.1)_46TE.2011(v1.0)" xfId="322"/>
    <cellStyle name="_МОДЕЛЬ_1 (2)_PREDEL.JKH.UTV.2011(v1.0.1)_INDEX.STATION.2012(v1.0)_" xfId="323"/>
    <cellStyle name="_МОДЕЛЬ_1 (2)_PREDEL.JKH.UTV.2011(v1.0.1)_INDEX.STATION.2012(v2.0)" xfId="324"/>
    <cellStyle name="_МОДЕЛЬ_1 (2)_PREDEL.JKH.UTV.2011(v1.0.1)_INDEX.STATION.2012(v2.1)" xfId="325"/>
    <cellStyle name="_МОДЕЛЬ_1 (2)_PREDEL.JKH.UTV.2011(v1.0.1)_TEPLO.PREDEL.2012.M(v1.1)_test" xfId="326"/>
    <cellStyle name="_МОДЕЛЬ_1 (2)_PREDEL.JKH.UTV.2011(v1.1)" xfId="327"/>
    <cellStyle name="_МОДЕЛЬ_1 (2)_PREDEL.JKH.UTV.2011(v1.1)_FORM15.2013" xfId="328"/>
    <cellStyle name="_МОДЕЛЬ_1 (2)_PREDEL.JKH.UTV.2011(v1.1)_FORM3.2013" xfId="329"/>
    <cellStyle name="_МОДЕЛЬ_1 (2)_PREDEL.JKH.UTV.2011(v1.1)_FORM4.2013" xfId="330"/>
    <cellStyle name="_МОДЕЛЬ_1 (2)_PREDEL.JKH.UTV.2011(v1.1)_FORM5.2012(v1.0)" xfId="331"/>
    <cellStyle name="_МОДЕЛЬ_1 (2)_PREDEL.JKH.UTV.2011(v1.1)_FORM910.2013(v0.2)" xfId="332"/>
    <cellStyle name="_МОДЕЛЬ_1 (2)_PREDEL.JKH.UTV.2011(v1.1)_OREP.INV.GEN.G(v1.0)" xfId="333"/>
    <cellStyle name="_МОДЕЛЬ_1 (2)_REP.BLR.2012(v1.0)" xfId="334"/>
    <cellStyle name="_МОДЕЛЬ_1 (2)_TEPLO.PREDEL.2012.M(v1.1)" xfId="335"/>
    <cellStyle name="_МОДЕЛЬ_1 (2)_TEST.TEMPLATE" xfId="336"/>
    <cellStyle name="_МОДЕЛЬ_1 (2)_UPDATE.46EE.2011.TO.1.1" xfId="337"/>
    <cellStyle name="_МОДЕЛЬ_1 (2)_UPDATE.46TE.2011.TO.1.1" xfId="338"/>
    <cellStyle name="_МОДЕЛЬ_1 (2)_UPDATE.46TE.2011.TO.1.2" xfId="339"/>
    <cellStyle name="_МОДЕЛЬ_1 (2)_UPDATE.BALANCE.WARM.2011YEAR.TO.1.1" xfId="340"/>
    <cellStyle name="_МОДЕЛЬ_1 (2)_UPDATE.BALANCE.WARM.2011YEAR.TO.1.1_46TE.2011(v1.0)" xfId="341"/>
    <cellStyle name="_МОДЕЛЬ_1 (2)_UPDATE.BALANCE.WARM.2011YEAR.TO.1.1_INDEX.STATION.2012(v1.0)_" xfId="342"/>
    <cellStyle name="_МОДЕЛЬ_1 (2)_UPDATE.BALANCE.WARM.2011YEAR.TO.1.1_INDEX.STATION.2012(v2.0)" xfId="343"/>
    <cellStyle name="_МОДЕЛЬ_1 (2)_UPDATE.BALANCE.WARM.2011YEAR.TO.1.1_INDEX.STATION.2012(v2.1)" xfId="344"/>
    <cellStyle name="_МОДЕЛЬ_1 (2)_UPDATE.BALANCE.WARM.2011YEAR.TO.1.1_OREP.KU.2011.MONTHLY.02(v1.1)" xfId="345"/>
    <cellStyle name="_МОДЕЛЬ_1 (2)_UPDATE.BALANCE.WARM.2011YEAR.TO.1.1_TEPLO.PREDEL.2012.M(v1.1)_test" xfId="346"/>
    <cellStyle name="_МОДЕЛЬ_1 (2)_UPDATE.NADB.JNVLS.APTEKA.2011.TO.1.3.4" xfId="347"/>
    <cellStyle name="_МОДЕЛЬ_1 (2)_Книга2" xfId="348"/>
    <cellStyle name="_НВВ 2009 постатейно свод по филиалам_09_02_09" xfId="349"/>
    <cellStyle name="_НВВ 2009 постатейно свод по филиалам_09_02_09_Новая инструкция1_фст" xfId="350"/>
    <cellStyle name="_НВВ 2009 постатейно свод по филиалам_для Валентина" xfId="351"/>
    <cellStyle name="_НВВ 2009 постатейно свод по филиалам_для Валентина_Новая инструкция1_фст" xfId="352"/>
    <cellStyle name="_Омск" xfId="353"/>
    <cellStyle name="_Омск_Новая инструкция1_фст" xfId="354"/>
    <cellStyle name="_ОТ ИД 2009" xfId="355"/>
    <cellStyle name="_ОТ ИД 2009_Новая инструкция1_фст" xfId="356"/>
    <cellStyle name="_пр 5 тариф RAB" xfId="357"/>
    <cellStyle name="_пр 5 тариф RAB 2" xfId="358"/>
    <cellStyle name="_пр 5 тариф RAB 2_OREP.KU.2011.MONTHLY.02(v0.1)" xfId="359"/>
    <cellStyle name="_пр 5 тариф RAB 2_OREP.KU.2011.MONTHLY.02(v0.4)" xfId="360"/>
    <cellStyle name="_пр 5 тариф RAB 2_OREP.KU.2011.MONTHLY.11(v1.4)" xfId="361"/>
    <cellStyle name="_пр 5 тариф RAB 2_UPDATE.OREP.KU.2011.MONTHLY.02.TO.1.2" xfId="362"/>
    <cellStyle name="_пр 5 тариф RAB_46EE.2011(v1.0)" xfId="363"/>
    <cellStyle name="_пр 5 тариф RAB_46EE.2011(v1.0)_46TE.2011(v1.0)" xfId="364"/>
    <cellStyle name="_пр 5 тариф RAB_46EE.2011(v1.0)_INDEX.STATION.2012(v1.0)_" xfId="365"/>
    <cellStyle name="_пр 5 тариф RAB_46EE.2011(v1.0)_INDEX.STATION.2012(v2.0)" xfId="366"/>
    <cellStyle name="_пр 5 тариф RAB_46EE.2011(v1.0)_INDEX.STATION.2012(v2.1)" xfId="367"/>
    <cellStyle name="_пр 5 тариф RAB_46EE.2011(v1.0)_TEPLO.PREDEL.2012.M(v1.1)_test" xfId="368"/>
    <cellStyle name="_пр 5 тариф RAB_46EE.2011(v1.2)" xfId="369"/>
    <cellStyle name="_пр 5 тариф RAB_46EE.2011(v1.2)_FORM15.2013" xfId="370"/>
    <cellStyle name="_пр 5 тариф RAB_46EE.2011(v1.2)_FORM3.2013" xfId="371"/>
    <cellStyle name="_пр 5 тариф RAB_46EE.2011(v1.2)_FORM4.2013" xfId="372"/>
    <cellStyle name="_пр 5 тариф RAB_46EE.2011(v1.2)_FORM5.2012(v1.0)" xfId="373"/>
    <cellStyle name="_пр 5 тариф RAB_46EE.2011(v1.2)_FORM8.2013(v0.3)" xfId="374"/>
    <cellStyle name="_пр 5 тариф RAB_46EE.2011(v1.2)_FORM910.2013(v0.2)" xfId="375"/>
    <cellStyle name="_пр 5 тариф RAB_46EE.2011(v1.2)_OREP.INV.GEN.G(v1.0)" xfId="376"/>
    <cellStyle name="_пр 5 тариф RAB_46EP.2011(v2.0)" xfId="377"/>
    <cellStyle name="_пр 5 тариф RAB_46EP.2012(v0.1)" xfId="378"/>
    <cellStyle name="_пр 5 тариф RAB_46TE.2011(v1.0)" xfId="379"/>
    <cellStyle name="_пр 5 тариф RAB_4DNS.UPDATE.EXAMPLE" xfId="380"/>
    <cellStyle name="_пр 5 тариф RAB_ARMRAZR" xfId="381"/>
    <cellStyle name="_пр 5 тариф RAB_BALANCE.WARM.2010.FACT(v1.0)" xfId="382"/>
    <cellStyle name="_пр 5 тариф RAB_BALANCE.WARM.2010.PLAN" xfId="383"/>
    <cellStyle name="_пр 5 тариф RAB_BALANCE.WARM.2010.PLAN_FORM15.2013" xfId="384"/>
    <cellStyle name="_пр 5 тариф RAB_BALANCE.WARM.2010.PLAN_FORM3.2013" xfId="385"/>
    <cellStyle name="_пр 5 тариф RAB_BALANCE.WARM.2010.PLAN_FORM4.2013" xfId="386"/>
    <cellStyle name="_пр 5 тариф RAB_BALANCE.WARM.2010.PLAN_FORM5.2012(v1.0)" xfId="387"/>
    <cellStyle name="_пр 5 тариф RAB_BALANCE.WARM.2010.PLAN_FORM910.2013(v0.2)" xfId="388"/>
    <cellStyle name="_пр 5 тариф RAB_BALANCE.WARM.2010.PLAN_OREP.INV.GEN.G(v1.0)" xfId="389"/>
    <cellStyle name="_пр 5 тариф RAB_BALANCE.WARM.2011YEAR(v0.7)" xfId="390"/>
    <cellStyle name="_пр 5 тариф RAB_BALANCE.WARM.2011YEAR(v0.7)_FORM15.2013" xfId="391"/>
    <cellStyle name="_пр 5 тариф RAB_BALANCE.WARM.2011YEAR(v0.7)_FORM3.2013" xfId="392"/>
    <cellStyle name="_пр 5 тариф RAB_BALANCE.WARM.2011YEAR(v0.7)_FORM4.2013" xfId="393"/>
    <cellStyle name="_пр 5 тариф RAB_BALANCE.WARM.2011YEAR(v0.7)_FORM5.2012(v1.0)" xfId="394"/>
    <cellStyle name="_пр 5 тариф RAB_BALANCE.WARM.2011YEAR(v0.7)_FORM910.2013(v0.2)" xfId="395"/>
    <cellStyle name="_пр 5 тариф RAB_BALANCE.WARM.2011YEAR(v0.7)_OREP.INV.GEN.G(v1.0)" xfId="396"/>
    <cellStyle name="_пр 5 тариф RAB_BALANCE.WARM.2011YEAR.NEW.UPDATE.SCHEME" xfId="397"/>
    <cellStyle name="_пр 5 тариф RAB_CALC.NORMATIV.KU(v0.2)" xfId="398"/>
    <cellStyle name="_пр 5 тариф RAB_EE.2REK.P2011.4.78(v0.3)" xfId="399"/>
    <cellStyle name="_пр 5 тариф RAB_FORM15.2013" xfId="400"/>
    <cellStyle name="_пр 5 тариф RAB_FORM3.1.2013(v0.2)" xfId="401"/>
    <cellStyle name="_пр 5 тариф RAB_FORM3.2013(v1.0)" xfId="402"/>
    <cellStyle name="_пр 5 тариф RAB_FORM3.REG(v1.0)" xfId="403"/>
    <cellStyle name="_пр 5 тариф RAB_FORM910.2012(v0.5)" xfId="404"/>
    <cellStyle name="_пр 5 тариф RAB_FORM910.2012(v0.5)_FORM5.2012(v1.0)" xfId="405"/>
    <cellStyle name="_пр 5 тариф RAB_FORM910.2012(v1.1)" xfId="406"/>
    <cellStyle name="_пр 5 тариф RAB_FORM910.2013(v0.2)" xfId="407"/>
    <cellStyle name="_пр 5 тариф RAB_INDEX.STATION.2012(v2.1)" xfId="408"/>
    <cellStyle name="_пр 5 тариф RAB_INVEST.EE.PLAN.4.78(v0.1)" xfId="409"/>
    <cellStyle name="_пр 5 тариф RAB_INVEST.EE.PLAN.4.78(v0.3)" xfId="410"/>
    <cellStyle name="_пр 5 тариф RAB_INVEST.EE.PLAN.4.78(v1.0)" xfId="411"/>
    <cellStyle name="_пр 5 тариф RAB_INVEST.EE.PLAN.4.78(v1.0)_PASSPORT.TEPLO.PROIZV(v2.0)" xfId="412"/>
    <cellStyle name="_пр 5 тариф RAB_INVEST.EE.PLAN.4.78(v1.0)_PASSPORT.TEPLO.PROIZV(v2.0)_FORM4.2013" xfId="413"/>
    <cellStyle name="_пр 5 тариф RAB_INVEST.PLAN.4.78(v0.1)" xfId="414"/>
    <cellStyle name="_пр 5 тариф RAB_INVEST.WARM.PLAN.4.78(v0.1)" xfId="415"/>
    <cellStyle name="_пр 5 тариф RAB_INVEST_WARM_PLAN" xfId="416"/>
    <cellStyle name="_пр 5 тариф RAB_NADB.JNVLP.APTEKA.2012(v1.0)_21_02_12" xfId="417"/>
    <cellStyle name="_пр 5 тариф RAB_NADB.JNVLS.APTEKA.2011(v1.3.3)" xfId="418"/>
    <cellStyle name="_пр 5 тариф RAB_NADB.JNVLS.APTEKA.2011(v1.3.3)_46TE.2011(v1.0)" xfId="419"/>
    <cellStyle name="_пр 5 тариф RAB_NADB.JNVLS.APTEKA.2011(v1.3.3)_INDEX.STATION.2012(v1.0)_" xfId="420"/>
    <cellStyle name="_пр 5 тариф RAB_NADB.JNVLS.APTEKA.2011(v1.3.3)_INDEX.STATION.2012(v2.0)" xfId="421"/>
    <cellStyle name="_пр 5 тариф RAB_NADB.JNVLS.APTEKA.2011(v1.3.3)_INDEX.STATION.2012(v2.1)" xfId="422"/>
    <cellStyle name="_пр 5 тариф RAB_NADB.JNVLS.APTEKA.2011(v1.3.3)_TEPLO.PREDEL.2012.M(v1.1)_test" xfId="423"/>
    <cellStyle name="_пр 5 тариф RAB_NADB.JNVLS.APTEKA.2011(v1.3.4)" xfId="424"/>
    <cellStyle name="_пр 5 тариф RAB_NADB.JNVLS.APTEKA.2011(v1.3.4)_46TE.2011(v1.0)" xfId="425"/>
    <cellStyle name="_пр 5 тариф RAB_NADB.JNVLS.APTEKA.2011(v1.3.4)_INDEX.STATION.2012(v1.0)_" xfId="426"/>
    <cellStyle name="_пр 5 тариф RAB_NADB.JNVLS.APTEKA.2011(v1.3.4)_INDEX.STATION.2012(v2.0)" xfId="427"/>
    <cellStyle name="_пр 5 тариф RAB_NADB.JNVLS.APTEKA.2011(v1.3.4)_INDEX.STATION.2012(v2.1)" xfId="428"/>
    <cellStyle name="_пр 5 тариф RAB_NADB.JNVLS.APTEKA.2011(v1.3.4)_TEPLO.PREDEL.2012.M(v1.1)_test" xfId="429"/>
    <cellStyle name="_пр 5 тариф RAB_PASSPORT.TEPLO.PROIZV(v2.1)" xfId="430"/>
    <cellStyle name="_пр 5 тариф RAB_PASSPORT.TEPLO.SETI(v0.7)" xfId="431"/>
    <cellStyle name="_пр 5 тариф RAB_PASSPORT.TEPLO.SETI(v1.0)" xfId="432"/>
    <cellStyle name="_пр 5 тариф RAB_PREDEL.JKH.UTV.2011(v1.0.1)" xfId="433"/>
    <cellStyle name="_пр 5 тариф RAB_PREDEL.JKH.UTV.2011(v1.0.1)_46TE.2011(v1.0)" xfId="434"/>
    <cellStyle name="_пр 5 тариф RAB_PREDEL.JKH.UTV.2011(v1.0.1)_INDEX.STATION.2012(v1.0)_" xfId="435"/>
    <cellStyle name="_пр 5 тариф RAB_PREDEL.JKH.UTV.2011(v1.0.1)_INDEX.STATION.2012(v2.0)" xfId="436"/>
    <cellStyle name="_пр 5 тариф RAB_PREDEL.JKH.UTV.2011(v1.0.1)_INDEX.STATION.2012(v2.1)" xfId="437"/>
    <cellStyle name="_пр 5 тариф RAB_PREDEL.JKH.UTV.2011(v1.0.1)_TEPLO.PREDEL.2012.M(v1.1)_test" xfId="438"/>
    <cellStyle name="_пр 5 тариф RAB_PREDEL.JKH.UTV.2011(v1.1)" xfId="439"/>
    <cellStyle name="_пр 5 тариф RAB_PREDEL.JKH.UTV.2011(v1.1)_FORM15.2013" xfId="440"/>
    <cellStyle name="_пр 5 тариф RAB_PREDEL.JKH.UTV.2011(v1.1)_FORM3.2013" xfId="441"/>
    <cellStyle name="_пр 5 тариф RAB_PREDEL.JKH.UTV.2011(v1.1)_FORM4.2013" xfId="442"/>
    <cellStyle name="_пр 5 тариф RAB_PREDEL.JKH.UTV.2011(v1.1)_FORM5.2012(v1.0)" xfId="443"/>
    <cellStyle name="_пр 5 тариф RAB_PREDEL.JKH.UTV.2011(v1.1)_FORM910.2013(v0.2)" xfId="444"/>
    <cellStyle name="_пр 5 тариф RAB_PREDEL.JKH.UTV.2011(v1.1)_OREP.INV.GEN.G(v1.0)" xfId="445"/>
    <cellStyle name="_пр 5 тариф RAB_REP.BLR.2012(v1.0)" xfId="446"/>
    <cellStyle name="_пр 5 тариф RAB_TEPLO.PREDEL.2012.M(v1.1)" xfId="447"/>
    <cellStyle name="_пр 5 тариф RAB_TEST.TEMPLATE" xfId="448"/>
    <cellStyle name="_пр 5 тариф RAB_UPDATE.46EE.2011.TO.1.1" xfId="449"/>
    <cellStyle name="_пр 5 тариф RAB_UPDATE.46TE.2011.TO.1.1" xfId="450"/>
    <cellStyle name="_пр 5 тариф RAB_UPDATE.46TE.2011.TO.1.2" xfId="451"/>
    <cellStyle name="_пр 5 тариф RAB_UPDATE.BALANCE.WARM.2011YEAR.TO.1.1" xfId="452"/>
    <cellStyle name="_пр 5 тариф RAB_UPDATE.BALANCE.WARM.2011YEAR.TO.1.1_46TE.2011(v1.0)" xfId="453"/>
    <cellStyle name="_пр 5 тариф RAB_UPDATE.BALANCE.WARM.2011YEAR.TO.1.1_INDEX.STATION.2012(v1.0)_" xfId="454"/>
    <cellStyle name="_пр 5 тариф RAB_UPDATE.BALANCE.WARM.2011YEAR.TO.1.1_INDEX.STATION.2012(v2.0)" xfId="455"/>
    <cellStyle name="_пр 5 тариф RAB_UPDATE.BALANCE.WARM.2011YEAR.TO.1.1_INDEX.STATION.2012(v2.1)" xfId="456"/>
    <cellStyle name="_пр 5 тариф RAB_UPDATE.BALANCE.WARM.2011YEAR.TO.1.1_OREP.KU.2011.MONTHLY.02(v1.1)" xfId="457"/>
    <cellStyle name="_пр 5 тариф RAB_UPDATE.BALANCE.WARM.2011YEAR.TO.1.1_TEPLO.PREDEL.2012.M(v1.1)_test" xfId="458"/>
    <cellStyle name="_пр 5 тариф RAB_UPDATE.NADB.JNVLS.APTEKA.2011.TO.1.3.4" xfId="459"/>
    <cellStyle name="_пр 5 тариф RAB_Книга2" xfId="460"/>
    <cellStyle name="_Предожение _ДБП_2009 г ( согласованные БП)  (2)" xfId="461"/>
    <cellStyle name="_Предожение _ДБП_2009 г ( согласованные БП)  (2)_Новая инструкция1_фст" xfId="462"/>
    <cellStyle name="_Приложение 2 0806 факт" xfId="463"/>
    <cellStyle name="_Приложение МТС-3-КС" xfId="464"/>
    <cellStyle name="_Приложение МТС-3-КС_Новая инструкция1_фст" xfId="465"/>
    <cellStyle name="_Приложение-МТС--2-1" xfId="466"/>
    <cellStyle name="_Приложение-МТС--2-1_Новая инструкция1_фст" xfId="467"/>
    <cellStyle name="_Расчет RAB_22072008" xfId="468"/>
    <cellStyle name="_Расчет RAB_22072008 2" xfId="469"/>
    <cellStyle name="_Расчет RAB_22072008 2_OREP.KU.2011.MONTHLY.02(v0.1)" xfId="470"/>
    <cellStyle name="_Расчет RAB_22072008 2_OREP.KU.2011.MONTHLY.02(v0.4)" xfId="471"/>
    <cellStyle name="_Расчет RAB_22072008 2_OREP.KU.2011.MONTHLY.11(v1.4)" xfId="472"/>
    <cellStyle name="_Расчет RAB_22072008 2_UPDATE.OREP.KU.2011.MONTHLY.02.TO.1.2" xfId="473"/>
    <cellStyle name="_Расчет RAB_22072008_46EE.2011(v1.0)" xfId="474"/>
    <cellStyle name="_Расчет RAB_22072008_46EE.2011(v1.0)_46TE.2011(v1.0)" xfId="475"/>
    <cellStyle name="_Расчет RAB_22072008_46EE.2011(v1.0)_INDEX.STATION.2012(v1.0)_" xfId="476"/>
    <cellStyle name="_Расчет RAB_22072008_46EE.2011(v1.0)_INDEX.STATION.2012(v2.0)" xfId="477"/>
    <cellStyle name="_Расчет RAB_22072008_46EE.2011(v1.0)_INDEX.STATION.2012(v2.1)" xfId="478"/>
    <cellStyle name="_Расчет RAB_22072008_46EE.2011(v1.0)_TEPLO.PREDEL.2012.M(v1.1)_test" xfId="479"/>
    <cellStyle name="_Расчет RAB_22072008_46EE.2011(v1.2)" xfId="480"/>
    <cellStyle name="_Расчет RAB_22072008_46EE.2011(v1.2)_FORM15.2013" xfId="481"/>
    <cellStyle name="_Расчет RAB_22072008_46EE.2011(v1.2)_FORM3.2013" xfId="482"/>
    <cellStyle name="_Расчет RAB_22072008_46EE.2011(v1.2)_FORM4.2013" xfId="483"/>
    <cellStyle name="_Расчет RAB_22072008_46EE.2011(v1.2)_FORM5.2012(v1.0)" xfId="484"/>
    <cellStyle name="_Расчет RAB_22072008_46EE.2011(v1.2)_FORM8.2013(v0.3)" xfId="485"/>
    <cellStyle name="_Расчет RAB_22072008_46EE.2011(v1.2)_FORM910.2013(v0.2)" xfId="486"/>
    <cellStyle name="_Расчет RAB_22072008_46EE.2011(v1.2)_OREP.INV.GEN.G(v1.0)" xfId="487"/>
    <cellStyle name="_Расчет RAB_22072008_46EP.2011(v2.0)" xfId="488"/>
    <cellStyle name="_Расчет RAB_22072008_46EP.2012(v0.1)" xfId="489"/>
    <cellStyle name="_Расчет RAB_22072008_46TE.2011(v1.0)" xfId="490"/>
    <cellStyle name="_Расчет RAB_22072008_4DNS.UPDATE.EXAMPLE" xfId="491"/>
    <cellStyle name="_Расчет RAB_22072008_ARMRAZR" xfId="492"/>
    <cellStyle name="_Расчет RAB_22072008_BALANCE.WARM.2010.FACT(v1.0)" xfId="493"/>
    <cellStyle name="_Расчет RAB_22072008_BALANCE.WARM.2010.PLAN" xfId="494"/>
    <cellStyle name="_Расчет RAB_22072008_BALANCE.WARM.2010.PLAN_FORM15.2013" xfId="495"/>
    <cellStyle name="_Расчет RAB_22072008_BALANCE.WARM.2010.PLAN_FORM3.2013" xfId="496"/>
    <cellStyle name="_Расчет RAB_22072008_BALANCE.WARM.2010.PLAN_FORM4.2013" xfId="497"/>
    <cellStyle name="_Расчет RAB_22072008_BALANCE.WARM.2010.PLAN_FORM5.2012(v1.0)" xfId="498"/>
    <cellStyle name="_Расчет RAB_22072008_BALANCE.WARM.2010.PLAN_FORM910.2013(v0.2)" xfId="499"/>
    <cellStyle name="_Расчет RAB_22072008_BALANCE.WARM.2010.PLAN_OREP.INV.GEN.G(v1.0)" xfId="500"/>
    <cellStyle name="_Расчет RAB_22072008_BALANCE.WARM.2011YEAR(v0.7)" xfId="501"/>
    <cellStyle name="_Расчет RAB_22072008_BALANCE.WARM.2011YEAR(v0.7)_FORM15.2013" xfId="502"/>
    <cellStyle name="_Расчет RAB_22072008_BALANCE.WARM.2011YEAR(v0.7)_FORM3.2013" xfId="503"/>
    <cellStyle name="_Расчет RAB_22072008_BALANCE.WARM.2011YEAR(v0.7)_FORM4.2013" xfId="504"/>
    <cellStyle name="_Расчет RAB_22072008_BALANCE.WARM.2011YEAR(v0.7)_FORM5.2012(v1.0)" xfId="505"/>
    <cellStyle name="_Расчет RAB_22072008_BALANCE.WARM.2011YEAR(v0.7)_FORM910.2013(v0.2)" xfId="506"/>
    <cellStyle name="_Расчет RAB_22072008_BALANCE.WARM.2011YEAR(v0.7)_OREP.INV.GEN.G(v1.0)" xfId="507"/>
    <cellStyle name="_Расчет RAB_22072008_BALANCE.WARM.2011YEAR.NEW.UPDATE.SCHEME" xfId="508"/>
    <cellStyle name="_Расчет RAB_22072008_CALC.NORMATIV.KU(v0.2)" xfId="509"/>
    <cellStyle name="_Расчет RAB_22072008_EE.2REK.P2011.4.78(v0.3)" xfId="510"/>
    <cellStyle name="_Расчет RAB_22072008_FORM15.2013" xfId="511"/>
    <cellStyle name="_Расчет RAB_22072008_FORM3.1.2013(v0.2)" xfId="512"/>
    <cellStyle name="_Расчет RAB_22072008_FORM3.2013(v1.0)" xfId="513"/>
    <cellStyle name="_Расчет RAB_22072008_FORM3.REG(v1.0)" xfId="514"/>
    <cellStyle name="_Расчет RAB_22072008_FORM910.2012(v0.5)" xfId="515"/>
    <cellStyle name="_Расчет RAB_22072008_FORM910.2012(v0.5)_FORM5.2012(v1.0)" xfId="516"/>
    <cellStyle name="_Расчет RAB_22072008_FORM910.2012(v1.1)" xfId="517"/>
    <cellStyle name="_Расчет RAB_22072008_FORM910.2013(v0.2)" xfId="518"/>
    <cellStyle name="_Расчет RAB_22072008_INDEX.STATION.2012(v2.1)" xfId="519"/>
    <cellStyle name="_Расчет RAB_22072008_INVEST.EE.PLAN.4.78(v0.1)" xfId="520"/>
    <cellStyle name="_Расчет RAB_22072008_INVEST.EE.PLAN.4.78(v0.3)" xfId="521"/>
    <cellStyle name="_Расчет RAB_22072008_INVEST.EE.PLAN.4.78(v1.0)" xfId="522"/>
    <cellStyle name="_Расчет RAB_22072008_INVEST.EE.PLAN.4.78(v1.0)_PASSPORT.TEPLO.PROIZV(v2.0)" xfId="523"/>
    <cellStyle name="_Расчет RAB_22072008_INVEST.EE.PLAN.4.78(v1.0)_PASSPORT.TEPLO.PROIZV(v2.0)_FORM4.2013" xfId="524"/>
    <cellStyle name="_Расчет RAB_22072008_INVEST.PLAN.4.78(v0.1)" xfId="525"/>
    <cellStyle name="_Расчет RAB_22072008_INVEST.WARM.PLAN.4.78(v0.1)" xfId="526"/>
    <cellStyle name="_Расчет RAB_22072008_INVEST_WARM_PLAN" xfId="527"/>
    <cellStyle name="_Расчет RAB_22072008_NADB.JNVLP.APTEKA.2012(v1.0)_21_02_12" xfId="528"/>
    <cellStyle name="_Расчет RAB_22072008_NADB.JNVLS.APTEKA.2011(v1.3.3)" xfId="529"/>
    <cellStyle name="_Расчет RAB_22072008_NADB.JNVLS.APTEKA.2011(v1.3.3)_46TE.2011(v1.0)" xfId="530"/>
    <cellStyle name="_Расчет RAB_22072008_NADB.JNVLS.APTEKA.2011(v1.3.3)_INDEX.STATION.2012(v1.0)_" xfId="531"/>
    <cellStyle name="_Расчет RAB_22072008_NADB.JNVLS.APTEKA.2011(v1.3.3)_INDEX.STATION.2012(v2.0)" xfId="532"/>
    <cellStyle name="_Расчет RAB_22072008_NADB.JNVLS.APTEKA.2011(v1.3.3)_INDEX.STATION.2012(v2.1)" xfId="533"/>
    <cellStyle name="_Расчет RAB_22072008_NADB.JNVLS.APTEKA.2011(v1.3.3)_TEPLO.PREDEL.2012.M(v1.1)_test" xfId="534"/>
    <cellStyle name="_Расчет RAB_22072008_NADB.JNVLS.APTEKA.2011(v1.3.4)" xfId="535"/>
    <cellStyle name="_Расчет RAB_22072008_NADB.JNVLS.APTEKA.2011(v1.3.4)_46TE.2011(v1.0)" xfId="536"/>
    <cellStyle name="_Расчет RAB_22072008_NADB.JNVLS.APTEKA.2011(v1.3.4)_INDEX.STATION.2012(v1.0)_" xfId="537"/>
    <cellStyle name="_Расчет RAB_22072008_NADB.JNVLS.APTEKA.2011(v1.3.4)_INDEX.STATION.2012(v2.0)" xfId="538"/>
    <cellStyle name="_Расчет RAB_22072008_NADB.JNVLS.APTEKA.2011(v1.3.4)_INDEX.STATION.2012(v2.1)" xfId="539"/>
    <cellStyle name="_Расчет RAB_22072008_NADB.JNVLS.APTEKA.2011(v1.3.4)_TEPLO.PREDEL.2012.M(v1.1)_test" xfId="540"/>
    <cellStyle name="_Расчет RAB_22072008_PASSPORT.TEPLO.PROIZV(v2.1)" xfId="541"/>
    <cellStyle name="_Расчет RAB_22072008_PASSPORT.TEPLO.SETI(v0.7)" xfId="542"/>
    <cellStyle name="_Расчет RAB_22072008_PASSPORT.TEPLO.SETI(v1.0)" xfId="543"/>
    <cellStyle name="_Расчет RAB_22072008_PREDEL.JKH.UTV.2011(v1.0.1)" xfId="544"/>
    <cellStyle name="_Расчет RAB_22072008_PREDEL.JKH.UTV.2011(v1.0.1)_46TE.2011(v1.0)" xfId="545"/>
    <cellStyle name="_Расчет RAB_22072008_PREDEL.JKH.UTV.2011(v1.0.1)_INDEX.STATION.2012(v1.0)_" xfId="546"/>
    <cellStyle name="_Расчет RAB_22072008_PREDEL.JKH.UTV.2011(v1.0.1)_INDEX.STATION.2012(v2.0)" xfId="547"/>
    <cellStyle name="_Расчет RAB_22072008_PREDEL.JKH.UTV.2011(v1.0.1)_INDEX.STATION.2012(v2.1)" xfId="548"/>
    <cellStyle name="_Расчет RAB_22072008_PREDEL.JKH.UTV.2011(v1.0.1)_TEPLO.PREDEL.2012.M(v1.1)_test" xfId="549"/>
    <cellStyle name="_Расчет RAB_22072008_PREDEL.JKH.UTV.2011(v1.1)" xfId="550"/>
    <cellStyle name="_Расчет RAB_22072008_PREDEL.JKH.UTV.2011(v1.1)_FORM15.2013" xfId="551"/>
    <cellStyle name="_Расчет RAB_22072008_PREDEL.JKH.UTV.2011(v1.1)_FORM3.2013" xfId="552"/>
    <cellStyle name="_Расчет RAB_22072008_PREDEL.JKH.UTV.2011(v1.1)_FORM4.2013" xfId="553"/>
    <cellStyle name="_Расчет RAB_22072008_PREDEL.JKH.UTV.2011(v1.1)_FORM5.2012(v1.0)" xfId="554"/>
    <cellStyle name="_Расчет RAB_22072008_PREDEL.JKH.UTV.2011(v1.1)_FORM910.2013(v0.2)" xfId="555"/>
    <cellStyle name="_Расчет RAB_22072008_PREDEL.JKH.UTV.2011(v1.1)_OREP.INV.GEN.G(v1.0)" xfId="556"/>
    <cellStyle name="_Расчет RAB_22072008_REP.BLR.2012(v1.0)" xfId="557"/>
    <cellStyle name="_Расчет RAB_22072008_TEPLO.PREDEL.2012.M(v1.1)" xfId="558"/>
    <cellStyle name="_Расчет RAB_22072008_TEST.TEMPLATE" xfId="559"/>
    <cellStyle name="_Расчет RAB_22072008_UPDATE.46EE.2011.TO.1.1" xfId="560"/>
    <cellStyle name="_Расчет RAB_22072008_UPDATE.46TE.2011.TO.1.1" xfId="561"/>
    <cellStyle name="_Расчет RAB_22072008_UPDATE.46TE.2011.TO.1.2" xfId="562"/>
    <cellStyle name="_Расчет RAB_22072008_UPDATE.BALANCE.WARM.2011YEAR.TO.1.1" xfId="563"/>
    <cellStyle name="_Расчет RAB_22072008_UPDATE.BALANCE.WARM.2011YEAR.TO.1.1_46TE.2011(v1.0)" xfId="564"/>
    <cellStyle name="_Расчет RAB_22072008_UPDATE.BALANCE.WARM.2011YEAR.TO.1.1_INDEX.STATION.2012(v1.0)_" xfId="565"/>
    <cellStyle name="_Расчет RAB_22072008_UPDATE.BALANCE.WARM.2011YEAR.TO.1.1_INDEX.STATION.2012(v2.0)" xfId="566"/>
    <cellStyle name="_Расчет RAB_22072008_UPDATE.BALANCE.WARM.2011YEAR.TO.1.1_INDEX.STATION.2012(v2.1)" xfId="567"/>
    <cellStyle name="_Расчет RAB_22072008_UPDATE.BALANCE.WARM.2011YEAR.TO.1.1_OREP.KU.2011.MONTHLY.02(v1.1)" xfId="568"/>
    <cellStyle name="_Расчет RAB_22072008_UPDATE.BALANCE.WARM.2011YEAR.TO.1.1_TEPLO.PREDEL.2012.M(v1.1)_test" xfId="569"/>
    <cellStyle name="_Расчет RAB_22072008_UPDATE.NADB.JNVLS.APTEKA.2011.TO.1.3.4" xfId="570"/>
    <cellStyle name="_Расчет RAB_22072008_Книга2" xfId="571"/>
    <cellStyle name="_Расчет RAB_Лен и МОЭСК_с 2010 года_14.04.2009_со сглаж_version 3.0_без ФСК" xfId="572"/>
    <cellStyle name="_Расчет RAB_Лен и МОЭСК_с 2010 года_14.04.2009_со сглаж_version 3.0_без ФСК 2" xfId="573"/>
    <cellStyle name="_Расчет RAB_Лен и МОЭСК_с 2010 года_14.04.2009_со сглаж_version 3.0_без ФСК 2_OREP.KU.2011.MONTHLY.02(v0.1)" xfId="574"/>
    <cellStyle name="_Расчет RAB_Лен и МОЭСК_с 2010 года_14.04.2009_со сглаж_version 3.0_без ФСК 2_OREP.KU.2011.MONTHLY.02(v0.4)" xfId="575"/>
    <cellStyle name="_Расчет RAB_Лен и МОЭСК_с 2010 года_14.04.2009_со сглаж_version 3.0_без ФСК 2_OREP.KU.2011.MONTHLY.11(v1.4)" xfId="576"/>
    <cellStyle name="_Расчет RAB_Лен и МОЭСК_с 2010 года_14.04.2009_со сглаж_version 3.0_без ФСК 2_UPDATE.OREP.KU.2011.MONTHLY.02.TO.1.2" xfId="577"/>
    <cellStyle name="_Расчет RAB_Лен и МОЭСК_с 2010 года_14.04.2009_со сглаж_version 3.0_без ФСК_46EE.2011(v1.0)" xfId="578"/>
    <cellStyle name="_Расчет RAB_Лен и МОЭСК_с 2010 года_14.04.2009_со сглаж_version 3.0_без ФСК_46EE.2011(v1.0)_46TE.2011(v1.0)" xfId="579"/>
    <cellStyle name="_Расчет RAB_Лен и МОЭСК_с 2010 года_14.04.2009_со сглаж_version 3.0_без ФСК_46EE.2011(v1.0)_INDEX.STATION.2012(v1.0)_" xfId="580"/>
    <cellStyle name="_Расчет RAB_Лен и МОЭСК_с 2010 года_14.04.2009_со сглаж_version 3.0_без ФСК_46EE.2011(v1.0)_INDEX.STATION.2012(v2.0)" xfId="581"/>
    <cellStyle name="_Расчет RAB_Лен и МОЭСК_с 2010 года_14.04.2009_со сглаж_version 3.0_без ФСК_46EE.2011(v1.0)_INDEX.STATION.2012(v2.1)" xfId="582"/>
    <cellStyle name="_Расчет RAB_Лен и МОЭСК_с 2010 года_14.04.2009_со сглаж_version 3.0_без ФСК_46EE.2011(v1.0)_TEPLO.PREDEL.2012.M(v1.1)_test" xfId="583"/>
    <cellStyle name="_Расчет RAB_Лен и МОЭСК_с 2010 года_14.04.2009_со сглаж_version 3.0_без ФСК_46EE.2011(v1.2)" xfId="584"/>
    <cellStyle name="_Расчет RAB_Лен и МОЭСК_с 2010 года_14.04.2009_со сглаж_version 3.0_без ФСК_46EE.2011(v1.2)_FORM15.2013" xfId="585"/>
    <cellStyle name="_Расчет RAB_Лен и МОЭСК_с 2010 года_14.04.2009_со сглаж_version 3.0_без ФСК_46EE.2011(v1.2)_FORM3.2013" xfId="586"/>
    <cellStyle name="_Расчет RAB_Лен и МОЭСК_с 2010 года_14.04.2009_со сглаж_version 3.0_без ФСК_46EE.2011(v1.2)_FORM4.2013" xfId="587"/>
    <cellStyle name="_Расчет RAB_Лен и МОЭСК_с 2010 года_14.04.2009_со сглаж_version 3.0_без ФСК_46EE.2011(v1.2)_FORM5.2012(v1.0)" xfId="588"/>
    <cellStyle name="_Расчет RAB_Лен и МОЭСК_с 2010 года_14.04.2009_со сглаж_version 3.0_без ФСК_46EE.2011(v1.2)_FORM8.2013(v0.3)" xfId="589"/>
    <cellStyle name="_Расчет RAB_Лен и МОЭСК_с 2010 года_14.04.2009_со сглаж_version 3.0_без ФСК_46EE.2011(v1.2)_FORM910.2013(v0.2)" xfId="590"/>
    <cellStyle name="_Расчет RAB_Лен и МОЭСК_с 2010 года_14.04.2009_со сглаж_version 3.0_без ФСК_46EE.2011(v1.2)_OREP.INV.GEN.G(v1.0)" xfId="591"/>
    <cellStyle name="_Расчет RAB_Лен и МОЭСК_с 2010 года_14.04.2009_со сглаж_version 3.0_без ФСК_46EP.2011(v2.0)" xfId="592"/>
    <cellStyle name="_Расчет RAB_Лен и МОЭСК_с 2010 года_14.04.2009_со сглаж_version 3.0_без ФСК_46EP.2012(v0.1)" xfId="593"/>
    <cellStyle name="_Расчет RAB_Лен и МОЭСК_с 2010 года_14.04.2009_со сглаж_version 3.0_без ФСК_46TE.2011(v1.0)" xfId="594"/>
    <cellStyle name="_Расчет RAB_Лен и МОЭСК_с 2010 года_14.04.2009_со сглаж_version 3.0_без ФСК_4DNS.UPDATE.EXAMPLE" xfId="595"/>
    <cellStyle name="_Расчет RAB_Лен и МОЭСК_с 2010 года_14.04.2009_со сглаж_version 3.0_без ФСК_ARMRAZR" xfId="596"/>
    <cellStyle name="_Расчет RAB_Лен и МОЭСК_с 2010 года_14.04.2009_со сглаж_version 3.0_без ФСК_BALANCE.WARM.2010.FACT(v1.0)" xfId="597"/>
    <cellStyle name="_Расчет RAB_Лен и МОЭСК_с 2010 года_14.04.2009_со сглаж_version 3.0_без ФСК_BALANCE.WARM.2010.PLAN" xfId="598"/>
    <cellStyle name="_Расчет RAB_Лен и МОЭСК_с 2010 года_14.04.2009_со сглаж_version 3.0_без ФСК_BALANCE.WARM.2010.PLAN_FORM15.2013" xfId="599"/>
    <cellStyle name="_Расчет RAB_Лен и МОЭСК_с 2010 года_14.04.2009_со сглаж_version 3.0_без ФСК_BALANCE.WARM.2010.PLAN_FORM3.2013" xfId="600"/>
    <cellStyle name="_Расчет RAB_Лен и МОЭСК_с 2010 года_14.04.2009_со сглаж_version 3.0_без ФСК_BALANCE.WARM.2010.PLAN_FORM4.2013" xfId="601"/>
    <cellStyle name="_Расчет RAB_Лен и МОЭСК_с 2010 года_14.04.2009_со сглаж_version 3.0_без ФСК_BALANCE.WARM.2010.PLAN_FORM5.2012(v1.0)" xfId="602"/>
    <cellStyle name="_Расчет RAB_Лен и МОЭСК_с 2010 года_14.04.2009_со сглаж_version 3.0_без ФСК_BALANCE.WARM.2010.PLAN_FORM910.2013(v0.2)" xfId="603"/>
    <cellStyle name="_Расчет RAB_Лен и МОЭСК_с 2010 года_14.04.2009_со сглаж_version 3.0_без ФСК_BALANCE.WARM.2010.PLAN_OREP.INV.GEN.G(v1.0)" xfId="604"/>
    <cellStyle name="_Расчет RAB_Лен и МОЭСК_с 2010 года_14.04.2009_со сглаж_version 3.0_без ФСК_BALANCE.WARM.2011YEAR(v0.7)" xfId="605"/>
    <cellStyle name="_Расчет RAB_Лен и МОЭСК_с 2010 года_14.04.2009_со сглаж_version 3.0_без ФСК_BALANCE.WARM.2011YEAR(v0.7)_FORM15.2013" xfId="606"/>
    <cellStyle name="_Расчет RAB_Лен и МОЭСК_с 2010 года_14.04.2009_со сглаж_version 3.0_без ФСК_BALANCE.WARM.2011YEAR(v0.7)_FORM3.2013" xfId="607"/>
    <cellStyle name="_Расчет RAB_Лен и МОЭСК_с 2010 года_14.04.2009_со сглаж_version 3.0_без ФСК_BALANCE.WARM.2011YEAR(v0.7)_FORM4.2013" xfId="608"/>
    <cellStyle name="_Расчет RAB_Лен и МОЭСК_с 2010 года_14.04.2009_со сглаж_version 3.0_без ФСК_BALANCE.WARM.2011YEAR(v0.7)_FORM5.2012(v1.0)" xfId="609"/>
    <cellStyle name="_Расчет RAB_Лен и МОЭСК_с 2010 года_14.04.2009_со сглаж_version 3.0_без ФСК_BALANCE.WARM.2011YEAR(v0.7)_FORM910.2013(v0.2)" xfId="610"/>
    <cellStyle name="_Расчет RAB_Лен и МОЭСК_с 2010 года_14.04.2009_со сглаж_version 3.0_без ФСК_BALANCE.WARM.2011YEAR(v0.7)_OREP.INV.GEN.G(v1.0)" xfId="611"/>
    <cellStyle name="_Расчет RAB_Лен и МОЭСК_с 2010 года_14.04.2009_со сглаж_version 3.0_без ФСК_BALANCE.WARM.2011YEAR.NEW.UPDATE.SCHEME" xfId="612"/>
    <cellStyle name="_Расчет RAB_Лен и МОЭСК_с 2010 года_14.04.2009_со сглаж_version 3.0_без ФСК_CALC.NORMATIV.KU(v0.2)" xfId="613"/>
    <cellStyle name="_Расчет RAB_Лен и МОЭСК_с 2010 года_14.04.2009_со сглаж_version 3.0_без ФСК_EE.2REK.P2011.4.78(v0.3)" xfId="614"/>
    <cellStyle name="_Расчет RAB_Лен и МОЭСК_с 2010 года_14.04.2009_со сглаж_version 3.0_без ФСК_FORM15.2013" xfId="615"/>
    <cellStyle name="_Расчет RAB_Лен и МОЭСК_с 2010 года_14.04.2009_со сглаж_version 3.0_без ФСК_FORM3.1.2013(v0.2)" xfId="616"/>
    <cellStyle name="_Расчет RAB_Лен и МОЭСК_с 2010 года_14.04.2009_со сглаж_version 3.0_без ФСК_FORM3.2013(v1.0)" xfId="617"/>
    <cellStyle name="_Расчет RAB_Лен и МОЭСК_с 2010 года_14.04.2009_со сглаж_version 3.0_без ФСК_FORM3.REG(v1.0)" xfId="618"/>
    <cellStyle name="_Расчет RAB_Лен и МОЭСК_с 2010 года_14.04.2009_со сглаж_version 3.0_без ФСК_FORM910.2012(v0.5)" xfId="619"/>
    <cellStyle name="_Расчет RAB_Лен и МОЭСК_с 2010 года_14.04.2009_со сглаж_version 3.0_без ФСК_FORM910.2012(v0.5)_FORM5.2012(v1.0)" xfId="620"/>
    <cellStyle name="_Расчет RAB_Лен и МОЭСК_с 2010 года_14.04.2009_со сглаж_version 3.0_без ФСК_FORM910.2012(v1.1)" xfId="621"/>
    <cellStyle name="_Расчет RAB_Лен и МОЭСК_с 2010 года_14.04.2009_со сглаж_version 3.0_без ФСК_FORM910.2013(v0.2)" xfId="622"/>
    <cellStyle name="_Расчет RAB_Лен и МОЭСК_с 2010 года_14.04.2009_со сглаж_version 3.0_без ФСК_INDEX.STATION.2012(v2.1)" xfId="623"/>
    <cellStyle name="_Расчет RAB_Лен и МОЭСК_с 2010 года_14.04.2009_со сглаж_version 3.0_без ФСК_INVEST.EE.PLAN.4.78(v0.1)" xfId="624"/>
    <cellStyle name="_Расчет RAB_Лен и МОЭСК_с 2010 года_14.04.2009_со сглаж_version 3.0_без ФСК_INVEST.EE.PLAN.4.78(v0.3)" xfId="625"/>
    <cellStyle name="_Расчет RAB_Лен и МОЭСК_с 2010 года_14.04.2009_со сглаж_version 3.0_без ФСК_INVEST.EE.PLAN.4.78(v1.0)" xfId="626"/>
    <cellStyle name="_Расчет RAB_Лен и МОЭСК_с 2010 года_14.04.2009_со сглаж_version 3.0_без ФСК_INVEST.EE.PLAN.4.78(v1.0)_PASSPORT.TEPLO.PROIZV(v2.0)" xfId="627"/>
    <cellStyle name="_Расчет RAB_Лен и МОЭСК_с 2010 года_14.04.2009_со сглаж_version 3.0_без ФСК_INVEST.EE.PLAN.4.78(v1.0)_PASSPORT.TEPLO.PROIZV(v2.0)_FORM4.2013" xfId="628"/>
    <cellStyle name="_Расчет RAB_Лен и МОЭСК_с 2010 года_14.04.2009_со сглаж_version 3.0_без ФСК_INVEST.PLAN.4.78(v0.1)" xfId="629"/>
    <cellStyle name="_Расчет RAB_Лен и МОЭСК_с 2010 года_14.04.2009_со сглаж_version 3.0_без ФСК_INVEST.WARM.PLAN.4.78(v0.1)" xfId="630"/>
    <cellStyle name="_Расчет RAB_Лен и МОЭСК_с 2010 года_14.04.2009_со сглаж_version 3.0_без ФСК_INVEST_WARM_PLAN" xfId="631"/>
    <cellStyle name="_Расчет RAB_Лен и МОЭСК_с 2010 года_14.04.2009_со сглаж_version 3.0_без ФСК_NADB.JNVLP.APTEKA.2012(v1.0)_21_02_12" xfId="632"/>
    <cellStyle name="_Расчет RAB_Лен и МОЭСК_с 2010 года_14.04.2009_со сглаж_version 3.0_без ФСК_NADB.JNVLS.APTEKA.2011(v1.3.3)" xfId="633"/>
    <cellStyle name="_Расчет RAB_Лен и МОЭСК_с 2010 года_14.04.2009_со сглаж_version 3.0_без ФСК_NADB.JNVLS.APTEKA.2011(v1.3.3)_46TE.2011(v1.0)" xfId="634"/>
    <cellStyle name="_Расчет RAB_Лен и МОЭСК_с 2010 года_14.04.2009_со сглаж_version 3.0_без ФСК_NADB.JNVLS.APTEKA.2011(v1.3.3)_INDEX.STATION.2012(v1.0)_" xfId="635"/>
    <cellStyle name="_Расчет RAB_Лен и МОЭСК_с 2010 года_14.04.2009_со сглаж_version 3.0_без ФСК_NADB.JNVLS.APTEKA.2011(v1.3.3)_INDEX.STATION.2012(v2.0)" xfId="636"/>
    <cellStyle name="_Расчет RAB_Лен и МОЭСК_с 2010 года_14.04.2009_со сглаж_version 3.0_без ФСК_NADB.JNVLS.APTEKA.2011(v1.3.3)_INDEX.STATION.2012(v2.1)" xfId="637"/>
    <cellStyle name="_Расчет RAB_Лен и МОЭСК_с 2010 года_14.04.2009_со сглаж_version 3.0_без ФСК_NADB.JNVLS.APTEKA.2011(v1.3.3)_TEPLO.PREDEL.2012.M(v1.1)_test" xfId="638"/>
    <cellStyle name="_Расчет RAB_Лен и МОЭСК_с 2010 года_14.04.2009_со сглаж_version 3.0_без ФСК_NADB.JNVLS.APTEKA.2011(v1.3.4)" xfId="639"/>
    <cellStyle name="_Расчет RAB_Лен и МОЭСК_с 2010 года_14.04.2009_со сглаж_version 3.0_без ФСК_NADB.JNVLS.APTEKA.2011(v1.3.4)_46TE.2011(v1.0)" xfId="640"/>
    <cellStyle name="_Расчет RAB_Лен и МОЭСК_с 2010 года_14.04.2009_со сглаж_version 3.0_без ФСК_NADB.JNVLS.APTEKA.2011(v1.3.4)_INDEX.STATION.2012(v1.0)_" xfId="641"/>
    <cellStyle name="_Расчет RAB_Лен и МОЭСК_с 2010 года_14.04.2009_со сглаж_version 3.0_без ФСК_NADB.JNVLS.APTEKA.2011(v1.3.4)_INDEX.STATION.2012(v2.0)" xfId="642"/>
    <cellStyle name="_Расчет RAB_Лен и МОЭСК_с 2010 года_14.04.2009_со сглаж_version 3.0_без ФСК_NADB.JNVLS.APTEKA.2011(v1.3.4)_INDEX.STATION.2012(v2.1)" xfId="643"/>
    <cellStyle name="_Расчет RAB_Лен и МОЭСК_с 2010 года_14.04.2009_со сглаж_version 3.0_без ФСК_NADB.JNVLS.APTEKA.2011(v1.3.4)_TEPLO.PREDEL.2012.M(v1.1)_test" xfId="644"/>
    <cellStyle name="_Расчет RAB_Лен и МОЭСК_с 2010 года_14.04.2009_со сглаж_version 3.0_без ФСК_PASSPORT.TEPLO.PROIZV(v2.1)" xfId="645"/>
    <cellStyle name="_Расчет RAB_Лен и МОЭСК_с 2010 года_14.04.2009_со сглаж_version 3.0_без ФСК_PASSPORT.TEPLO.SETI(v0.7)" xfId="646"/>
    <cellStyle name="_Расчет RAB_Лен и МОЭСК_с 2010 года_14.04.2009_со сглаж_version 3.0_без ФСК_PASSPORT.TEPLO.SETI(v1.0)" xfId="647"/>
    <cellStyle name="_Расчет RAB_Лен и МОЭСК_с 2010 года_14.04.2009_со сглаж_version 3.0_без ФСК_PREDEL.JKH.UTV.2011(v1.0.1)" xfId="648"/>
    <cellStyle name="_Расчет RAB_Лен и МОЭСК_с 2010 года_14.04.2009_со сглаж_version 3.0_без ФСК_PREDEL.JKH.UTV.2011(v1.0.1)_46TE.2011(v1.0)" xfId="649"/>
    <cellStyle name="_Расчет RAB_Лен и МОЭСК_с 2010 года_14.04.2009_со сглаж_version 3.0_без ФСК_PREDEL.JKH.UTV.2011(v1.0.1)_INDEX.STATION.2012(v1.0)_" xfId="650"/>
    <cellStyle name="_Расчет RAB_Лен и МОЭСК_с 2010 года_14.04.2009_со сглаж_version 3.0_без ФСК_PREDEL.JKH.UTV.2011(v1.0.1)_INDEX.STATION.2012(v2.0)" xfId="651"/>
    <cellStyle name="_Расчет RAB_Лен и МОЭСК_с 2010 года_14.04.2009_со сглаж_version 3.0_без ФСК_PREDEL.JKH.UTV.2011(v1.0.1)_INDEX.STATION.2012(v2.1)" xfId="652"/>
    <cellStyle name="_Расчет RAB_Лен и МОЭСК_с 2010 года_14.04.2009_со сглаж_version 3.0_без ФСК_PREDEL.JKH.UTV.2011(v1.0.1)_TEPLO.PREDEL.2012.M(v1.1)_test" xfId="653"/>
    <cellStyle name="_Расчет RAB_Лен и МОЭСК_с 2010 года_14.04.2009_со сглаж_version 3.0_без ФСК_PREDEL.JKH.UTV.2011(v1.1)" xfId="654"/>
    <cellStyle name="_Расчет RAB_Лен и МОЭСК_с 2010 года_14.04.2009_со сглаж_version 3.0_без ФСК_PREDEL.JKH.UTV.2011(v1.1)_FORM15.2013" xfId="655"/>
    <cellStyle name="_Расчет RAB_Лен и МОЭСК_с 2010 года_14.04.2009_со сглаж_version 3.0_без ФСК_PREDEL.JKH.UTV.2011(v1.1)_FORM3.2013" xfId="656"/>
    <cellStyle name="_Расчет RAB_Лен и МОЭСК_с 2010 года_14.04.2009_со сглаж_version 3.0_без ФСК_PREDEL.JKH.UTV.2011(v1.1)_FORM4.2013" xfId="657"/>
    <cellStyle name="_Расчет RAB_Лен и МОЭСК_с 2010 года_14.04.2009_со сглаж_version 3.0_без ФСК_PREDEL.JKH.UTV.2011(v1.1)_FORM5.2012(v1.0)" xfId="658"/>
    <cellStyle name="_Расчет RAB_Лен и МОЭСК_с 2010 года_14.04.2009_со сглаж_version 3.0_без ФСК_PREDEL.JKH.UTV.2011(v1.1)_FORM910.2013(v0.2)" xfId="659"/>
    <cellStyle name="_Расчет RAB_Лен и МОЭСК_с 2010 года_14.04.2009_со сглаж_version 3.0_без ФСК_PREDEL.JKH.UTV.2011(v1.1)_OREP.INV.GEN.G(v1.0)" xfId="660"/>
    <cellStyle name="_Расчет RAB_Лен и МОЭСК_с 2010 года_14.04.2009_со сглаж_version 3.0_без ФСК_REP.BLR.2012(v1.0)" xfId="661"/>
    <cellStyle name="_Расчет RAB_Лен и МОЭСК_с 2010 года_14.04.2009_со сглаж_version 3.0_без ФСК_TEPLO.PREDEL.2012.M(v1.1)" xfId="662"/>
    <cellStyle name="_Расчет RAB_Лен и МОЭСК_с 2010 года_14.04.2009_со сглаж_version 3.0_без ФСК_TEST.TEMPLATE" xfId="663"/>
    <cellStyle name="_Расчет RAB_Лен и МОЭСК_с 2010 года_14.04.2009_со сглаж_version 3.0_без ФСК_UPDATE.46EE.2011.TO.1.1" xfId="664"/>
    <cellStyle name="_Расчет RAB_Лен и МОЭСК_с 2010 года_14.04.2009_со сглаж_version 3.0_без ФСК_UPDATE.46TE.2011.TO.1.1" xfId="665"/>
    <cellStyle name="_Расчет RAB_Лен и МОЭСК_с 2010 года_14.04.2009_со сглаж_version 3.0_без ФСК_UPDATE.46TE.2011.TO.1.2" xfId="666"/>
    <cellStyle name="_Расчет RAB_Лен и МОЭСК_с 2010 года_14.04.2009_со сглаж_version 3.0_без ФСК_UPDATE.BALANCE.WARM.2011YEAR.TO.1.1" xfId="667"/>
    <cellStyle name="_Расчет RAB_Лен и МОЭСК_с 2010 года_14.04.2009_со сглаж_version 3.0_без ФСК_UPDATE.BALANCE.WARM.2011YEAR.TO.1.1_46TE.2011(v1.0)" xfId="668"/>
    <cellStyle name="_Расчет RAB_Лен и МОЭСК_с 2010 года_14.04.2009_со сглаж_version 3.0_без ФСК_UPDATE.BALANCE.WARM.2011YEAR.TO.1.1_INDEX.STATION.2012(v1.0)_" xfId="669"/>
    <cellStyle name="_Расчет RAB_Лен и МОЭСК_с 2010 года_14.04.2009_со сглаж_version 3.0_без ФСК_UPDATE.BALANCE.WARM.2011YEAR.TO.1.1_INDEX.STATION.2012(v2.0)" xfId="670"/>
    <cellStyle name="_Расчет RAB_Лен и МОЭСК_с 2010 года_14.04.2009_со сглаж_version 3.0_без ФСК_UPDATE.BALANCE.WARM.2011YEAR.TO.1.1_INDEX.STATION.2012(v2.1)" xfId="671"/>
    <cellStyle name="_Расчет RAB_Лен и МОЭСК_с 2010 года_14.04.2009_со сглаж_version 3.0_без ФСК_UPDATE.BALANCE.WARM.2011YEAR.TO.1.1_OREP.KU.2011.MONTHLY.02(v1.1)" xfId="672"/>
    <cellStyle name="_Расчет RAB_Лен и МОЭСК_с 2010 года_14.04.2009_со сглаж_version 3.0_без ФСК_UPDATE.BALANCE.WARM.2011YEAR.TO.1.1_TEPLO.PREDEL.2012.M(v1.1)_test" xfId="673"/>
    <cellStyle name="_Расчет RAB_Лен и МОЭСК_с 2010 года_14.04.2009_со сглаж_version 3.0_без ФСК_UPDATE.NADB.JNVLS.APTEKA.2011.TO.1.3.4" xfId="674"/>
    <cellStyle name="_Расчет RAB_Лен и МОЭСК_с 2010 года_14.04.2009_со сглаж_version 3.0_без ФСК_Книга2" xfId="675"/>
    <cellStyle name="_Расчет амортизации-ОТПРАВКА" xfId="676"/>
    <cellStyle name="_Свод по ИПР (2)" xfId="677"/>
    <cellStyle name="_Свод по ИПР (2)_Новая инструкция1_фст" xfId="678"/>
    <cellStyle name="_Справочник затрат_ЛХ_20.10.05" xfId="679"/>
    <cellStyle name="_таблицы для расчетов28-04-08_2006-2009_прибыль корр_по ИА" xfId="680"/>
    <cellStyle name="_таблицы для расчетов28-04-08_2006-2009_прибыль корр_по ИА_Новая инструкция1_фст" xfId="681"/>
    <cellStyle name="_таблицы для расчетов28-04-08_2006-2009с ИА" xfId="682"/>
    <cellStyle name="_таблицы для расчетов28-04-08_2006-2009с ИА_Новая инструкция1_фст" xfId="683"/>
    <cellStyle name="_Форма 6  РТК.xls(отчет по Адр пр. ЛО)" xfId="684"/>
    <cellStyle name="_Форма 6  РТК.xls(отчет по Адр пр. ЛО)_Новая инструкция1_фст" xfId="685"/>
    <cellStyle name="_Формат разбивки по МРСК_РСК" xfId="686"/>
    <cellStyle name="_Формат разбивки по МРСК_РСК_Новая инструкция1_фст" xfId="687"/>
    <cellStyle name="_Формат_для Согласования" xfId="688"/>
    <cellStyle name="_Формат_для Согласования_Новая инструкция1_фст" xfId="689"/>
    <cellStyle name="_ХХХ Прил 2 Формы бюджетных документов 2007" xfId="690"/>
    <cellStyle name="_экон.форм-т ВО 1 с разбивкой" xfId="691"/>
    <cellStyle name="_экон.форм-т ВО 1 с разбивкой_Новая инструкция1_фст" xfId="692"/>
    <cellStyle name="’К‰Э [0.00]" xfId="693"/>
    <cellStyle name="’ћѓћ‚›‰" xfId="694"/>
    <cellStyle name="”€ќђќ‘ћ‚›‰" xfId="695"/>
    <cellStyle name="”€љ‘€ђћ‚ђќќ›‰" xfId="696"/>
    <cellStyle name="”ќђќ‘ћ‚›‰" xfId="697"/>
    <cellStyle name="”љ‘ђћ‚ђќќ›‰" xfId="698"/>
    <cellStyle name="„…ќ…†ќ›‰" xfId="699"/>
    <cellStyle name="‡ђѓћ‹ћ‚ћљ1" xfId="700"/>
    <cellStyle name="‡ђѓћ‹ћ‚ћљ2" xfId="701"/>
    <cellStyle name="€’ћѓћ‚›‰" xfId="702"/>
    <cellStyle name="1Normal" xfId="703"/>
    <cellStyle name="20% - Accent1" xfId="704"/>
    <cellStyle name="20% - Accent1 2" xfId="705"/>
    <cellStyle name="20% - Accent1 3" xfId="706"/>
    <cellStyle name="20% - Accent1_46EE.2011(v1.0)" xfId="707"/>
    <cellStyle name="20% - Accent2" xfId="708"/>
    <cellStyle name="20% - Accent2 2" xfId="709"/>
    <cellStyle name="20% - Accent2 3" xfId="710"/>
    <cellStyle name="20% - Accent2_46EE.2011(v1.0)" xfId="711"/>
    <cellStyle name="20% - Accent3" xfId="712"/>
    <cellStyle name="20% - Accent3 2" xfId="713"/>
    <cellStyle name="20% - Accent3 3" xfId="714"/>
    <cellStyle name="20% - Accent3_46EE.2011(v1.0)" xfId="715"/>
    <cellStyle name="20% - Accent4" xfId="716"/>
    <cellStyle name="20% - Accent4 2" xfId="717"/>
    <cellStyle name="20% - Accent4 3" xfId="718"/>
    <cellStyle name="20% - Accent4_46EE.2011(v1.0)" xfId="719"/>
    <cellStyle name="20% - Accent5" xfId="720"/>
    <cellStyle name="20% - Accent5 2" xfId="721"/>
    <cellStyle name="20% - Accent5 3" xfId="722"/>
    <cellStyle name="20% - Accent5_46EE.2011(v1.0)" xfId="723"/>
    <cellStyle name="20% - Accent6" xfId="724"/>
    <cellStyle name="20% - Accent6 2" xfId="725"/>
    <cellStyle name="20% - Accent6 3" xfId="726"/>
    <cellStyle name="20% - Accent6_46EE.2011(v1.0)" xfId="727"/>
    <cellStyle name="20% - Акцент1 10" xfId="728"/>
    <cellStyle name="20% - Акцент1 2" xfId="729"/>
    <cellStyle name="20% - Акцент1 2 2" xfId="730"/>
    <cellStyle name="20% - Акцент1 2 3" xfId="731"/>
    <cellStyle name="20% - Акцент1 2_46EE.2011(v1.0)" xfId="732"/>
    <cellStyle name="20% - Акцент1 3" xfId="733"/>
    <cellStyle name="20% - Акцент1 3 2" xfId="734"/>
    <cellStyle name="20% - Акцент1 3 3" xfId="735"/>
    <cellStyle name="20% - Акцент1 3_46EE.2011(v1.0)" xfId="736"/>
    <cellStyle name="20% - Акцент1 4" xfId="737"/>
    <cellStyle name="20% - Акцент1 4 2" xfId="738"/>
    <cellStyle name="20% - Акцент1 4 3" xfId="739"/>
    <cellStyle name="20% - Акцент1 4_46EE.2011(v1.0)" xfId="740"/>
    <cellStyle name="20% - Акцент1 5" xfId="741"/>
    <cellStyle name="20% - Акцент1 5 2" xfId="742"/>
    <cellStyle name="20% - Акцент1 5 3" xfId="743"/>
    <cellStyle name="20% - Акцент1 5_46EE.2011(v1.0)" xfId="744"/>
    <cellStyle name="20% - Акцент1 6" xfId="745"/>
    <cellStyle name="20% - Акцент1 6 2" xfId="746"/>
    <cellStyle name="20% - Акцент1 6 3" xfId="747"/>
    <cellStyle name="20% - Акцент1 6_46EE.2011(v1.0)" xfId="748"/>
    <cellStyle name="20% - Акцент1 7" xfId="749"/>
    <cellStyle name="20% - Акцент1 7 2" xfId="750"/>
    <cellStyle name="20% - Акцент1 7 3" xfId="751"/>
    <cellStyle name="20% - Акцент1 7_46EE.2011(v1.0)" xfId="752"/>
    <cellStyle name="20% - Акцент1 8" xfId="753"/>
    <cellStyle name="20% - Акцент1 8 2" xfId="754"/>
    <cellStyle name="20% - Акцент1 8 3" xfId="755"/>
    <cellStyle name="20% - Акцент1 8_46EE.2011(v1.0)" xfId="756"/>
    <cellStyle name="20% - Акцент1 9" xfId="757"/>
    <cellStyle name="20% - Акцент1 9 2" xfId="758"/>
    <cellStyle name="20% - Акцент1 9 3" xfId="759"/>
    <cellStyle name="20% - Акцент1 9_46EE.2011(v1.0)" xfId="760"/>
    <cellStyle name="20% - Акцент2 10" xfId="761"/>
    <cellStyle name="20% - Акцент2 2" xfId="762"/>
    <cellStyle name="20% - Акцент2 2 2" xfId="763"/>
    <cellStyle name="20% - Акцент2 2 3" xfId="764"/>
    <cellStyle name="20% - Акцент2 2_46EE.2011(v1.0)" xfId="765"/>
    <cellStyle name="20% - Акцент2 3" xfId="766"/>
    <cellStyle name="20% - Акцент2 3 2" xfId="767"/>
    <cellStyle name="20% - Акцент2 3 3" xfId="768"/>
    <cellStyle name="20% - Акцент2 3_46EE.2011(v1.0)" xfId="769"/>
    <cellStyle name="20% - Акцент2 4" xfId="770"/>
    <cellStyle name="20% - Акцент2 4 2" xfId="771"/>
    <cellStyle name="20% - Акцент2 4 3" xfId="772"/>
    <cellStyle name="20% - Акцент2 4_46EE.2011(v1.0)" xfId="773"/>
    <cellStyle name="20% - Акцент2 5" xfId="774"/>
    <cellStyle name="20% - Акцент2 5 2" xfId="775"/>
    <cellStyle name="20% - Акцент2 5 3" xfId="776"/>
    <cellStyle name="20% - Акцент2 5_46EE.2011(v1.0)" xfId="777"/>
    <cellStyle name="20% - Акцент2 6" xfId="778"/>
    <cellStyle name="20% - Акцент2 6 2" xfId="779"/>
    <cellStyle name="20% - Акцент2 6 3" xfId="780"/>
    <cellStyle name="20% - Акцент2 6_46EE.2011(v1.0)" xfId="781"/>
    <cellStyle name="20% - Акцент2 7" xfId="782"/>
    <cellStyle name="20% - Акцент2 7 2" xfId="783"/>
    <cellStyle name="20% - Акцент2 7 3" xfId="784"/>
    <cellStyle name="20% - Акцент2 7_46EE.2011(v1.0)" xfId="785"/>
    <cellStyle name="20% - Акцент2 8" xfId="786"/>
    <cellStyle name="20% - Акцент2 8 2" xfId="787"/>
    <cellStyle name="20% - Акцент2 8 3" xfId="788"/>
    <cellStyle name="20% - Акцент2 8_46EE.2011(v1.0)" xfId="789"/>
    <cellStyle name="20% - Акцент2 9" xfId="790"/>
    <cellStyle name="20% - Акцент2 9 2" xfId="791"/>
    <cellStyle name="20% - Акцент2 9 3" xfId="792"/>
    <cellStyle name="20% - Акцент2 9_46EE.2011(v1.0)" xfId="793"/>
    <cellStyle name="20% - Акцент3 10" xfId="794"/>
    <cellStyle name="20% - Акцент3 2" xfId="795"/>
    <cellStyle name="20% - Акцент3 2 2" xfId="796"/>
    <cellStyle name="20% - Акцент3 2 3" xfId="797"/>
    <cellStyle name="20% - Акцент3 2_46EE.2011(v1.0)" xfId="798"/>
    <cellStyle name="20% - Акцент3 3" xfId="799"/>
    <cellStyle name="20% - Акцент3 3 2" xfId="800"/>
    <cellStyle name="20% - Акцент3 3 3" xfId="801"/>
    <cellStyle name="20% - Акцент3 3_46EE.2011(v1.0)" xfId="802"/>
    <cellStyle name="20% - Акцент3 4" xfId="803"/>
    <cellStyle name="20% - Акцент3 4 2" xfId="804"/>
    <cellStyle name="20% - Акцент3 4 3" xfId="805"/>
    <cellStyle name="20% - Акцент3 4_46EE.2011(v1.0)" xfId="806"/>
    <cellStyle name="20% - Акцент3 5" xfId="807"/>
    <cellStyle name="20% - Акцент3 5 2" xfId="808"/>
    <cellStyle name="20% - Акцент3 5 3" xfId="809"/>
    <cellStyle name="20% - Акцент3 5_46EE.2011(v1.0)" xfId="810"/>
    <cellStyle name="20% - Акцент3 6" xfId="811"/>
    <cellStyle name="20% - Акцент3 6 2" xfId="812"/>
    <cellStyle name="20% - Акцент3 6 3" xfId="813"/>
    <cellStyle name="20% - Акцент3 6_46EE.2011(v1.0)" xfId="814"/>
    <cellStyle name="20% - Акцент3 7" xfId="815"/>
    <cellStyle name="20% - Акцент3 7 2" xfId="816"/>
    <cellStyle name="20% - Акцент3 7 3" xfId="817"/>
    <cellStyle name="20% - Акцент3 7_46EE.2011(v1.0)" xfId="818"/>
    <cellStyle name="20% - Акцент3 8" xfId="819"/>
    <cellStyle name="20% - Акцент3 8 2" xfId="820"/>
    <cellStyle name="20% - Акцент3 8 3" xfId="821"/>
    <cellStyle name="20% - Акцент3 8_46EE.2011(v1.0)" xfId="822"/>
    <cellStyle name="20% - Акцент3 9" xfId="823"/>
    <cellStyle name="20% - Акцент3 9 2" xfId="824"/>
    <cellStyle name="20% - Акцент3 9 3" xfId="825"/>
    <cellStyle name="20% - Акцент3 9_46EE.2011(v1.0)" xfId="826"/>
    <cellStyle name="20% - Акцент4 10" xfId="827"/>
    <cellStyle name="20% - Акцент4 2" xfId="828"/>
    <cellStyle name="20% - Акцент4 2 2" xfId="829"/>
    <cellStyle name="20% - Акцент4 2 3" xfId="830"/>
    <cellStyle name="20% - Акцент4 2_46EE.2011(v1.0)" xfId="831"/>
    <cellStyle name="20% - Акцент4 3" xfId="832"/>
    <cellStyle name="20% - Акцент4 3 2" xfId="833"/>
    <cellStyle name="20% - Акцент4 3 3" xfId="834"/>
    <cellStyle name="20% - Акцент4 3_46EE.2011(v1.0)" xfId="835"/>
    <cellStyle name="20% - Акцент4 4" xfId="836"/>
    <cellStyle name="20% - Акцент4 4 2" xfId="837"/>
    <cellStyle name="20% - Акцент4 4 3" xfId="838"/>
    <cellStyle name="20% - Акцент4 4_46EE.2011(v1.0)" xfId="839"/>
    <cellStyle name="20% - Акцент4 5" xfId="840"/>
    <cellStyle name="20% - Акцент4 5 2" xfId="841"/>
    <cellStyle name="20% - Акцент4 5 3" xfId="842"/>
    <cellStyle name="20% - Акцент4 5_46EE.2011(v1.0)" xfId="843"/>
    <cellStyle name="20% - Акцент4 6" xfId="844"/>
    <cellStyle name="20% - Акцент4 6 2" xfId="845"/>
    <cellStyle name="20% - Акцент4 6 3" xfId="846"/>
    <cellStyle name="20% - Акцент4 6_46EE.2011(v1.0)" xfId="847"/>
    <cellStyle name="20% - Акцент4 7" xfId="848"/>
    <cellStyle name="20% - Акцент4 7 2" xfId="849"/>
    <cellStyle name="20% - Акцент4 7 3" xfId="850"/>
    <cellStyle name="20% - Акцент4 7_46EE.2011(v1.0)" xfId="851"/>
    <cellStyle name="20% - Акцент4 8" xfId="852"/>
    <cellStyle name="20% - Акцент4 8 2" xfId="853"/>
    <cellStyle name="20% - Акцент4 8 3" xfId="854"/>
    <cellStyle name="20% - Акцент4 8_46EE.2011(v1.0)" xfId="855"/>
    <cellStyle name="20% - Акцент4 9" xfId="856"/>
    <cellStyle name="20% - Акцент4 9 2" xfId="857"/>
    <cellStyle name="20% - Акцент4 9 3" xfId="858"/>
    <cellStyle name="20% - Акцент4 9_46EE.2011(v1.0)" xfId="859"/>
    <cellStyle name="20% - Акцент5 10" xfId="860"/>
    <cellStyle name="20% - Акцент5 2" xfId="861"/>
    <cellStyle name="20% - Акцент5 2 2" xfId="862"/>
    <cellStyle name="20% - Акцент5 2 3" xfId="863"/>
    <cellStyle name="20% - Акцент5 2_46EE.2011(v1.0)" xfId="864"/>
    <cellStyle name="20% - Акцент5 3" xfId="865"/>
    <cellStyle name="20% - Акцент5 3 2" xfId="866"/>
    <cellStyle name="20% - Акцент5 3 3" xfId="867"/>
    <cellStyle name="20% - Акцент5 3_46EE.2011(v1.0)" xfId="868"/>
    <cellStyle name="20% - Акцент5 4" xfId="869"/>
    <cellStyle name="20% - Акцент5 4 2" xfId="870"/>
    <cellStyle name="20% - Акцент5 4 3" xfId="871"/>
    <cellStyle name="20% - Акцент5 4_46EE.2011(v1.0)" xfId="872"/>
    <cellStyle name="20% - Акцент5 5" xfId="873"/>
    <cellStyle name="20% - Акцент5 5 2" xfId="874"/>
    <cellStyle name="20% - Акцент5 5 3" xfId="875"/>
    <cellStyle name="20% - Акцент5 5_46EE.2011(v1.0)" xfId="876"/>
    <cellStyle name="20% - Акцент5 6" xfId="877"/>
    <cellStyle name="20% - Акцент5 6 2" xfId="878"/>
    <cellStyle name="20% - Акцент5 6 3" xfId="879"/>
    <cellStyle name="20% - Акцент5 6_46EE.2011(v1.0)" xfId="880"/>
    <cellStyle name="20% - Акцент5 7" xfId="881"/>
    <cellStyle name="20% - Акцент5 7 2" xfId="882"/>
    <cellStyle name="20% - Акцент5 7 3" xfId="883"/>
    <cellStyle name="20% - Акцент5 7_46EE.2011(v1.0)" xfId="884"/>
    <cellStyle name="20% - Акцент5 8" xfId="885"/>
    <cellStyle name="20% - Акцент5 8 2" xfId="886"/>
    <cellStyle name="20% - Акцент5 8 3" xfId="887"/>
    <cellStyle name="20% - Акцент5 8_46EE.2011(v1.0)" xfId="888"/>
    <cellStyle name="20% - Акцент5 9" xfId="889"/>
    <cellStyle name="20% - Акцент5 9 2" xfId="890"/>
    <cellStyle name="20% - Акцент5 9 3" xfId="891"/>
    <cellStyle name="20% - Акцент5 9_46EE.2011(v1.0)" xfId="892"/>
    <cellStyle name="20% - Акцент6 10" xfId="893"/>
    <cellStyle name="20% - Акцент6 2" xfId="894"/>
    <cellStyle name="20% - Акцент6 2 2" xfId="895"/>
    <cellStyle name="20% - Акцент6 2 3" xfId="896"/>
    <cellStyle name="20% - Акцент6 2_46EE.2011(v1.0)" xfId="897"/>
    <cellStyle name="20% - Акцент6 3" xfId="898"/>
    <cellStyle name="20% - Акцент6 3 2" xfId="899"/>
    <cellStyle name="20% - Акцент6 3 3" xfId="900"/>
    <cellStyle name="20% - Акцент6 3_46EE.2011(v1.0)" xfId="901"/>
    <cellStyle name="20% - Акцент6 4" xfId="902"/>
    <cellStyle name="20% - Акцент6 4 2" xfId="903"/>
    <cellStyle name="20% - Акцент6 4 3" xfId="904"/>
    <cellStyle name="20% - Акцент6 4_46EE.2011(v1.0)" xfId="905"/>
    <cellStyle name="20% - Акцент6 5" xfId="906"/>
    <cellStyle name="20% - Акцент6 5 2" xfId="907"/>
    <cellStyle name="20% - Акцент6 5 3" xfId="908"/>
    <cellStyle name="20% - Акцент6 5_46EE.2011(v1.0)" xfId="909"/>
    <cellStyle name="20% - Акцент6 6" xfId="910"/>
    <cellStyle name="20% - Акцент6 6 2" xfId="911"/>
    <cellStyle name="20% - Акцент6 6 3" xfId="912"/>
    <cellStyle name="20% - Акцент6 6_46EE.2011(v1.0)" xfId="913"/>
    <cellStyle name="20% - Акцент6 7" xfId="914"/>
    <cellStyle name="20% - Акцент6 7 2" xfId="915"/>
    <cellStyle name="20% - Акцент6 7 3" xfId="916"/>
    <cellStyle name="20% - Акцент6 7_46EE.2011(v1.0)" xfId="917"/>
    <cellStyle name="20% - Акцент6 8" xfId="918"/>
    <cellStyle name="20% - Акцент6 8 2" xfId="919"/>
    <cellStyle name="20% - Акцент6 8 3" xfId="920"/>
    <cellStyle name="20% - Акцент6 8_46EE.2011(v1.0)" xfId="921"/>
    <cellStyle name="20% - Акцент6 9" xfId="922"/>
    <cellStyle name="20% - Акцент6 9 2" xfId="923"/>
    <cellStyle name="20% - Акцент6 9 3" xfId="924"/>
    <cellStyle name="20% - Акцент6 9_46EE.2011(v1.0)" xfId="925"/>
    <cellStyle name="40% - Accent1" xfId="926"/>
    <cellStyle name="40% - Accent1 2" xfId="927"/>
    <cellStyle name="40% - Accent1 3" xfId="928"/>
    <cellStyle name="40% - Accent1_46EE.2011(v1.0)" xfId="929"/>
    <cellStyle name="40% - Accent2" xfId="930"/>
    <cellStyle name="40% - Accent2 2" xfId="931"/>
    <cellStyle name="40% - Accent2 3" xfId="932"/>
    <cellStyle name="40% - Accent2_46EE.2011(v1.0)" xfId="933"/>
    <cellStyle name="40% - Accent3" xfId="934"/>
    <cellStyle name="40% - Accent3 2" xfId="935"/>
    <cellStyle name="40% - Accent3 3" xfId="936"/>
    <cellStyle name="40% - Accent3_46EE.2011(v1.0)" xfId="937"/>
    <cellStyle name="40% - Accent4" xfId="938"/>
    <cellStyle name="40% - Accent4 2" xfId="939"/>
    <cellStyle name="40% - Accent4 3" xfId="940"/>
    <cellStyle name="40% - Accent4_46EE.2011(v1.0)" xfId="941"/>
    <cellStyle name="40% - Accent5" xfId="942"/>
    <cellStyle name="40% - Accent5 2" xfId="943"/>
    <cellStyle name="40% - Accent5 3" xfId="944"/>
    <cellStyle name="40% - Accent5_46EE.2011(v1.0)" xfId="945"/>
    <cellStyle name="40% - Accent6" xfId="946"/>
    <cellStyle name="40% - Accent6 2" xfId="947"/>
    <cellStyle name="40% - Accent6 3" xfId="948"/>
    <cellStyle name="40% - Accent6_46EE.2011(v1.0)" xfId="949"/>
    <cellStyle name="40% - Акцент1 10" xfId="950"/>
    <cellStyle name="40% - Акцент1 2" xfId="951"/>
    <cellStyle name="40% - Акцент1 2 2" xfId="952"/>
    <cellStyle name="40% - Акцент1 2 3" xfId="953"/>
    <cellStyle name="40% - Акцент1 2_46EE.2011(v1.0)" xfId="954"/>
    <cellStyle name="40% - Акцент1 3" xfId="955"/>
    <cellStyle name="40% - Акцент1 3 2" xfId="956"/>
    <cellStyle name="40% - Акцент1 3 3" xfId="957"/>
    <cellStyle name="40% - Акцент1 3_46EE.2011(v1.0)" xfId="958"/>
    <cellStyle name="40% - Акцент1 4" xfId="959"/>
    <cellStyle name="40% - Акцент1 4 2" xfId="960"/>
    <cellStyle name="40% - Акцент1 4 3" xfId="961"/>
    <cellStyle name="40% - Акцент1 4_46EE.2011(v1.0)" xfId="962"/>
    <cellStyle name="40% - Акцент1 5" xfId="963"/>
    <cellStyle name="40% - Акцент1 5 2" xfId="964"/>
    <cellStyle name="40% - Акцент1 5 3" xfId="965"/>
    <cellStyle name="40% - Акцент1 5_46EE.2011(v1.0)" xfId="966"/>
    <cellStyle name="40% - Акцент1 6" xfId="967"/>
    <cellStyle name="40% - Акцент1 6 2" xfId="968"/>
    <cellStyle name="40% - Акцент1 6 3" xfId="969"/>
    <cellStyle name="40% - Акцент1 6_46EE.2011(v1.0)" xfId="970"/>
    <cellStyle name="40% - Акцент1 7" xfId="971"/>
    <cellStyle name="40% - Акцент1 7 2" xfId="972"/>
    <cellStyle name="40% - Акцент1 7 3" xfId="973"/>
    <cellStyle name="40% - Акцент1 7_46EE.2011(v1.0)" xfId="974"/>
    <cellStyle name="40% - Акцент1 8" xfId="975"/>
    <cellStyle name="40% - Акцент1 8 2" xfId="976"/>
    <cellStyle name="40% - Акцент1 8 3" xfId="977"/>
    <cellStyle name="40% - Акцент1 8_46EE.2011(v1.0)" xfId="978"/>
    <cellStyle name="40% - Акцент1 9" xfId="979"/>
    <cellStyle name="40% - Акцент1 9 2" xfId="980"/>
    <cellStyle name="40% - Акцент1 9 3" xfId="981"/>
    <cellStyle name="40% - Акцент1 9_46EE.2011(v1.0)" xfId="982"/>
    <cellStyle name="40% - Акцент2 10" xfId="983"/>
    <cellStyle name="40% - Акцент2 2" xfId="984"/>
    <cellStyle name="40% - Акцент2 2 2" xfId="985"/>
    <cellStyle name="40% - Акцент2 2 3" xfId="986"/>
    <cellStyle name="40% - Акцент2 2_46EE.2011(v1.0)" xfId="987"/>
    <cellStyle name="40% - Акцент2 3" xfId="988"/>
    <cellStyle name="40% - Акцент2 3 2" xfId="989"/>
    <cellStyle name="40% - Акцент2 3 3" xfId="990"/>
    <cellStyle name="40% - Акцент2 3_46EE.2011(v1.0)" xfId="991"/>
    <cellStyle name="40% - Акцент2 4" xfId="992"/>
    <cellStyle name="40% - Акцент2 4 2" xfId="993"/>
    <cellStyle name="40% - Акцент2 4 3" xfId="994"/>
    <cellStyle name="40% - Акцент2 4_46EE.2011(v1.0)" xfId="995"/>
    <cellStyle name="40% - Акцент2 5" xfId="996"/>
    <cellStyle name="40% - Акцент2 5 2" xfId="997"/>
    <cellStyle name="40% - Акцент2 5 3" xfId="998"/>
    <cellStyle name="40% - Акцент2 5_46EE.2011(v1.0)" xfId="999"/>
    <cellStyle name="40% - Акцент2 6" xfId="1000"/>
    <cellStyle name="40% - Акцент2 6 2" xfId="1001"/>
    <cellStyle name="40% - Акцент2 6 3" xfId="1002"/>
    <cellStyle name="40% - Акцент2 6_46EE.2011(v1.0)" xfId="1003"/>
    <cellStyle name="40% - Акцент2 7" xfId="1004"/>
    <cellStyle name="40% - Акцент2 7 2" xfId="1005"/>
    <cellStyle name="40% - Акцент2 7 3" xfId="1006"/>
    <cellStyle name="40% - Акцент2 7_46EE.2011(v1.0)" xfId="1007"/>
    <cellStyle name="40% - Акцент2 8" xfId="1008"/>
    <cellStyle name="40% - Акцент2 8 2" xfId="1009"/>
    <cellStyle name="40% - Акцент2 8 3" xfId="1010"/>
    <cellStyle name="40% - Акцент2 8_46EE.2011(v1.0)" xfId="1011"/>
    <cellStyle name="40% - Акцент2 9" xfId="1012"/>
    <cellStyle name="40% - Акцент2 9 2" xfId="1013"/>
    <cellStyle name="40% - Акцент2 9 3" xfId="1014"/>
    <cellStyle name="40% - Акцент2 9_46EE.2011(v1.0)" xfId="1015"/>
    <cellStyle name="40% - Акцент3 10" xfId="1016"/>
    <cellStyle name="40% - Акцент3 2" xfId="1017"/>
    <cellStyle name="40% - Акцент3 2 2" xfId="1018"/>
    <cellStyle name="40% - Акцент3 2 3" xfId="1019"/>
    <cellStyle name="40% - Акцент3 2_46EE.2011(v1.0)" xfId="1020"/>
    <cellStyle name="40% - Акцент3 3" xfId="1021"/>
    <cellStyle name="40% - Акцент3 3 2" xfId="1022"/>
    <cellStyle name="40% - Акцент3 3 3" xfId="1023"/>
    <cellStyle name="40% - Акцент3 3_46EE.2011(v1.0)" xfId="1024"/>
    <cellStyle name="40% - Акцент3 4" xfId="1025"/>
    <cellStyle name="40% - Акцент3 4 2" xfId="1026"/>
    <cellStyle name="40% - Акцент3 4 3" xfId="1027"/>
    <cellStyle name="40% - Акцент3 4_46EE.2011(v1.0)" xfId="1028"/>
    <cellStyle name="40% - Акцент3 5" xfId="1029"/>
    <cellStyle name="40% - Акцент3 5 2" xfId="1030"/>
    <cellStyle name="40% - Акцент3 5 3" xfId="1031"/>
    <cellStyle name="40% - Акцент3 5_46EE.2011(v1.0)" xfId="1032"/>
    <cellStyle name="40% - Акцент3 6" xfId="1033"/>
    <cellStyle name="40% - Акцент3 6 2" xfId="1034"/>
    <cellStyle name="40% - Акцент3 6 3" xfId="1035"/>
    <cellStyle name="40% - Акцент3 6_46EE.2011(v1.0)" xfId="1036"/>
    <cellStyle name="40% - Акцент3 7" xfId="1037"/>
    <cellStyle name="40% - Акцент3 7 2" xfId="1038"/>
    <cellStyle name="40% - Акцент3 7 3" xfId="1039"/>
    <cellStyle name="40% - Акцент3 7_46EE.2011(v1.0)" xfId="1040"/>
    <cellStyle name="40% - Акцент3 8" xfId="1041"/>
    <cellStyle name="40% - Акцент3 8 2" xfId="1042"/>
    <cellStyle name="40% - Акцент3 8 3" xfId="1043"/>
    <cellStyle name="40% - Акцент3 8_46EE.2011(v1.0)" xfId="1044"/>
    <cellStyle name="40% - Акцент3 9" xfId="1045"/>
    <cellStyle name="40% - Акцент3 9 2" xfId="1046"/>
    <cellStyle name="40% - Акцент3 9 3" xfId="1047"/>
    <cellStyle name="40% - Акцент3 9_46EE.2011(v1.0)" xfId="1048"/>
    <cellStyle name="40% - Акцент4 10" xfId="1049"/>
    <cellStyle name="40% - Акцент4 2" xfId="1050"/>
    <cellStyle name="40% - Акцент4 2 2" xfId="1051"/>
    <cellStyle name="40% - Акцент4 2 3" xfId="1052"/>
    <cellStyle name="40% - Акцент4 2_46EE.2011(v1.0)" xfId="1053"/>
    <cellStyle name="40% - Акцент4 3" xfId="1054"/>
    <cellStyle name="40% - Акцент4 3 2" xfId="1055"/>
    <cellStyle name="40% - Акцент4 3 3" xfId="1056"/>
    <cellStyle name="40% - Акцент4 3_46EE.2011(v1.0)" xfId="1057"/>
    <cellStyle name="40% - Акцент4 4" xfId="1058"/>
    <cellStyle name="40% - Акцент4 4 2" xfId="1059"/>
    <cellStyle name="40% - Акцент4 4 3" xfId="1060"/>
    <cellStyle name="40% - Акцент4 4_46EE.2011(v1.0)" xfId="1061"/>
    <cellStyle name="40% - Акцент4 5" xfId="1062"/>
    <cellStyle name="40% - Акцент4 5 2" xfId="1063"/>
    <cellStyle name="40% - Акцент4 5 3" xfId="1064"/>
    <cellStyle name="40% - Акцент4 5_46EE.2011(v1.0)" xfId="1065"/>
    <cellStyle name="40% - Акцент4 6" xfId="1066"/>
    <cellStyle name="40% - Акцент4 6 2" xfId="1067"/>
    <cellStyle name="40% - Акцент4 6 3" xfId="1068"/>
    <cellStyle name="40% - Акцент4 6_46EE.2011(v1.0)" xfId="1069"/>
    <cellStyle name="40% - Акцент4 7" xfId="1070"/>
    <cellStyle name="40% - Акцент4 7 2" xfId="1071"/>
    <cellStyle name="40% - Акцент4 7 3" xfId="1072"/>
    <cellStyle name="40% - Акцент4 7_46EE.2011(v1.0)" xfId="1073"/>
    <cellStyle name="40% - Акцент4 8" xfId="1074"/>
    <cellStyle name="40% - Акцент4 8 2" xfId="1075"/>
    <cellStyle name="40% - Акцент4 8 3" xfId="1076"/>
    <cellStyle name="40% - Акцент4 8_46EE.2011(v1.0)" xfId="1077"/>
    <cellStyle name="40% - Акцент4 9" xfId="1078"/>
    <cellStyle name="40% - Акцент4 9 2" xfId="1079"/>
    <cellStyle name="40% - Акцент4 9 3" xfId="1080"/>
    <cellStyle name="40% - Акцент4 9_46EE.2011(v1.0)" xfId="1081"/>
    <cellStyle name="40% - Акцент5 10" xfId="1082"/>
    <cellStyle name="40% - Акцент5 2" xfId="1083"/>
    <cellStyle name="40% - Акцент5 2 2" xfId="1084"/>
    <cellStyle name="40% - Акцент5 2 3" xfId="1085"/>
    <cellStyle name="40% - Акцент5 2_46EE.2011(v1.0)" xfId="1086"/>
    <cellStyle name="40% - Акцент5 3" xfId="1087"/>
    <cellStyle name="40% - Акцент5 3 2" xfId="1088"/>
    <cellStyle name="40% - Акцент5 3 3" xfId="1089"/>
    <cellStyle name="40% - Акцент5 3_46EE.2011(v1.0)" xfId="1090"/>
    <cellStyle name="40% - Акцент5 4" xfId="1091"/>
    <cellStyle name="40% - Акцент5 4 2" xfId="1092"/>
    <cellStyle name="40% - Акцент5 4 3" xfId="1093"/>
    <cellStyle name="40% - Акцент5 4_46EE.2011(v1.0)" xfId="1094"/>
    <cellStyle name="40% - Акцент5 5" xfId="1095"/>
    <cellStyle name="40% - Акцент5 5 2" xfId="1096"/>
    <cellStyle name="40% - Акцент5 5 3" xfId="1097"/>
    <cellStyle name="40% - Акцент5 5_46EE.2011(v1.0)" xfId="1098"/>
    <cellStyle name="40% - Акцент5 6" xfId="1099"/>
    <cellStyle name="40% - Акцент5 6 2" xfId="1100"/>
    <cellStyle name="40% - Акцент5 6 3" xfId="1101"/>
    <cellStyle name="40% - Акцент5 6_46EE.2011(v1.0)" xfId="1102"/>
    <cellStyle name="40% - Акцент5 7" xfId="1103"/>
    <cellStyle name="40% - Акцент5 7 2" xfId="1104"/>
    <cellStyle name="40% - Акцент5 7 3" xfId="1105"/>
    <cellStyle name="40% - Акцент5 7_46EE.2011(v1.0)" xfId="1106"/>
    <cellStyle name="40% - Акцент5 8" xfId="1107"/>
    <cellStyle name="40% - Акцент5 8 2" xfId="1108"/>
    <cellStyle name="40% - Акцент5 8 3" xfId="1109"/>
    <cellStyle name="40% - Акцент5 8_46EE.2011(v1.0)" xfId="1110"/>
    <cellStyle name="40% - Акцент5 9" xfId="1111"/>
    <cellStyle name="40% - Акцент5 9 2" xfId="1112"/>
    <cellStyle name="40% - Акцент5 9 3" xfId="1113"/>
    <cellStyle name="40% - Акцент5 9_46EE.2011(v1.0)" xfId="1114"/>
    <cellStyle name="40% - Акцент6 10" xfId="1115"/>
    <cellStyle name="40% - Акцент6 2" xfId="1116"/>
    <cellStyle name="40% - Акцент6 2 2" xfId="1117"/>
    <cellStyle name="40% - Акцент6 2 3" xfId="1118"/>
    <cellStyle name="40% - Акцент6 2_46EE.2011(v1.0)" xfId="1119"/>
    <cellStyle name="40% - Акцент6 3" xfId="1120"/>
    <cellStyle name="40% - Акцент6 3 2" xfId="1121"/>
    <cellStyle name="40% - Акцент6 3 3" xfId="1122"/>
    <cellStyle name="40% - Акцент6 3_46EE.2011(v1.0)" xfId="1123"/>
    <cellStyle name="40% - Акцент6 4" xfId="1124"/>
    <cellStyle name="40% - Акцент6 4 2" xfId="1125"/>
    <cellStyle name="40% - Акцент6 4 3" xfId="1126"/>
    <cellStyle name="40% - Акцент6 4_46EE.2011(v1.0)" xfId="1127"/>
    <cellStyle name="40% - Акцент6 5" xfId="1128"/>
    <cellStyle name="40% - Акцент6 5 2" xfId="1129"/>
    <cellStyle name="40% - Акцент6 5 3" xfId="1130"/>
    <cellStyle name="40% - Акцент6 5_46EE.2011(v1.0)" xfId="1131"/>
    <cellStyle name="40% - Акцент6 6" xfId="1132"/>
    <cellStyle name="40% - Акцент6 6 2" xfId="1133"/>
    <cellStyle name="40% - Акцент6 6 3" xfId="1134"/>
    <cellStyle name="40% - Акцент6 6_46EE.2011(v1.0)" xfId="1135"/>
    <cellStyle name="40% - Акцент6 7" xfId="1136"/>
    <cellStyle name="40% - Акцент6 7 2" xfId="1137"/>
    <cellStyle name="40% - Акцент6 7 3" xfId="1138"/>
    <cellStyle name="40% - Акцент6 7_46EE.2011(v1.0)" xfId="1139"/>
    <cellStyle name="40% - Акцент6 8" xfId="1140"/>
    <cellStyle name="40% - Акцент6 8 2" xfId="1141"/>
    <cellStyle name="40% - Акцент6 8 3" xfId="1142"/>
    <cellStyle name="40% - Акцент6 8_46EE.2011(v1.0)" xfId="1143"/>
    <cellStyle name="40% - Акцент6 9" xfId="1144"/>
    <cellStyle name="40% - Акцент6 9 2" xfId="1145"/>
    <cellStyle name="40% - Акцент6 9 3" xfId="1146"/>
    <cellStyle name="40% - Акцент6 9_46EE.2011(v1.0)" xfId="1147"/>
    <cellStyle name="60% - Accent1" xfId="1148"/>
    <cellStyle name="60% - Accent2" xfId="1149"/>
    <cellStyle name="60% - Accent3" xfId="1150"/>
    <cellStyle name="60% - Accent4" xfId="1151"/>
    <cellStyle name="60% - Accent5" xfId="1152"/>
    <cellStyle name="60% - Accent6" xfId="1153"/>
    <cellStyle name="60% - Акцент1 10" xfId="1154"/>
    <cellStyle name="60% - Акцент1 2" xfId="1155"/>
    <cellStyle name="60% - Акцент1 2 2" xfId="1156"/>
    <cellStyle name="60% - Акцент1 3" xfId="1157"/>
    <cellStyle name="60% - Акцент1 3 2" xfId="1158"/>
    <cellStyle name="60% - Акцент1 4" xfId="1159"/>
    <cellStyle name="60% - Акцент1 4 2" xfId="1160"/>
    <cellStyle name="60% - Акцент1 5" xfId="1161"/>
    <cellStyle name="60% - Акцент1 5 2" xfId="1162"/>
    <cellStyle name="60% - Акцент1 6" xfId="1163"/>
    <cellStyle name="60% - Акцент1 6 2" xfId="1164"/>
    <cellStyle name="60% - Акцент1 7" xfId="1165"/>
    <cellStyle name="60% - Акцент1 7 2" xfId="1166"/>
    <cellStyle name="60% - Акцент1 8" xfId="1167"/>
    <cellStyle name="60% - Акцент1 8 2" xfId="1168"/>
    <cellStyle name="60% - Акцент1 9" xfId="1169"/>
    <cellStyle name="60% - Акцент1 9 2" xfId="1170"/>
    <cellStyle name="60% - Акцент2 10" xfId="1171"/>
    <cellStyle name="60% - Акцент2 2" xfId="1172"/>
    <cellStyle name="60% - Акцент2 2 2" xfId="1173"/>
    <cellStyle name="60% - Акцент2 3" xfId="1174"/>
    <cellStyle name="60% - Акцент2 3 2" xfId="1175"/>
    <cellStyle name="60% - Акцент2 4" xfId="1176"/>
    <cellStyle name="60% - Акцент2 4 2" xfId="1177"/>
    <cellStyle name="60% - Акцент2 5" xfId="1178"/>
    <cellStyle name="60% - Акцент2 5 2" xfId="1179"/>
    <cellStyle name="60% - Акцент2 6" xfId="1180"/>
    <cellStyle name="60% - Акцент2 6 2" xfId="1181"/>
    <cellStyle name="60% - Акцент2 7" xfId="1182"/>
    <cellStyle name="60% - Акцент2 7 2" xfId="1183"/>
    <cellStyle name="60% - Акцент2 8" xfId="1184"/>
    <cellStyle name="60% - Акцент2 8 2" xfId="1185"/>
    <cellStyle name="60% - Акцент2 9" xfId="1186"/>
    <cellStyle name="60% - Акцент2 9 2" xfId="1187"/>
    <cellStyle name="60% - Акцент3 10" xfId="1188"/>
    <cellStyle name="60% - Акцент3 2" xfId="1189"/>
    <cellStyle name="60% - Акцент3 2 2" xfId="1190"/>
    <cellStyle name="60% - Акцент3 3" xfId="1191"/>
    <cellStyle name="60% - Акцент3 3 2" xfId="1192"/>
    <cellStyle name="60% - Акцент3 4" xfId="1193"/>
    <cellStyle name="60% - Акцент3 4 2" xfId="1194"/>
    <cellStyle name="60% - Акцент3 5" xfId="1195"/>
    <cellStyle name="60% - Акцент3 5 2" xfId="1196"/>
    <cellStyle name="60% - Акцент3 6" xfId="1197"/>
    <cellStyle name="60% - Акцент3 6 2" xfId="1198"/>
    <cellStyle name="60% - Акцент3 7" xfId="1199"/>
    <cellStyle name="60% - Акцент3 7 2" xfId="1200"/>
    <cellStyle name="60% - Акцент3 8" xfId="1201"/>
    <cellStyle name="60% - Акцент3 8 2" xfId="1202"/>
    <cellStyle name="60% - Акцент3 9" xfId="1203"/>
    <cellStyle name="60% - Акцент3 9 2" xfId="1204"/>
    <cellStyle name="60% - Акцент4 10" xfId="1205"/>
    <cellStyle name="60% - Акцент4 2" xfId="1206"/>
    <cellStyle name="60% - Акцент4 2 2" xfId="1207"/>
    <cellStyle name="60% - Акцент4 3" xfId="1208"/>
    <cellStyle name="60% - Акцент4 3 2" xfId="1209"/>
    <cellStyle name="60% - Акцент4 4" xfId="1210"/>
    <cellStyle name="60% - Акцент4 4 2" xfId="1211"/>
    <cellStyle name="60% - Акцент4 5" xfId="1212"/>
    <cellStyle name="60% - Акцент4 5 2" xfId="1213"/>
    <cellStyle name="60% - Акцент4 6" xfId="1214"/>
    <cellStyle name="60% - Акцент4 6 2" xfId="1215"/>
    <cellStyle name="60% - Акцент4 7" xfId="1216"/>
    <cellStyle name="60% - Акцент4 7 2" xfId="1217"/>
    <cellStyle name="60% - Акцент4 8" xfId="1218"/>
    <cellStyle name="60% - Акцент4 8 2" xfId="1219"/>
    <cellStyle name="60% - Акцент4 9" xfId="1220"/>
    <cellStyle name="60% - Акцент4 9 2" xfId="1221"/>
    <cellStyle name="60% - Акцент5 10" xfId="1222"/>
    <cellStyle name="60% - Акцент5 2" xfId="1223"/>
    <cellStyle name="60% - Акцент5 2 2" xfId="1224"/>
    <cellStyle name="60% - Акцент5 3" xfId="1225"/>
    <cellStyle name="60% - Акцент5 3 2" xfId="1226"/>
    <cellStyle name="60% - Акцент5 4" xfId="1227"/>
    <cellStyle name="60% - Акцент5 4 2" xfId="1228"/>
    <cellStyle name="60% - Акцент5 5" xfId="1229"/>
    <cellStyle name="60% - Акцент5 5 2" xfId="1230"/>
    <cellStyle name="60% - Акцент5 6" xfId="1231"/>
    <cellStyle name="60% - Акцент5 6 2" xfId="1232"/>
    <cellStyle name="60% - Акцент5 7" xfId="1233"/>
    <cellStyle name="60% - Акцент5 7 2" xfId="1234"/>
    <cellStyle name="60% - Акцент5 8" xfId="1235"/>
    <cellStyle name="60% - Акцент5 8 2" xfId="1236"/>
    <cellStyle name="60% - Акцент5 9" xfId="1237"/>
    <cellStyle name="60% - Акцент5 9 2" xfId="1238"/>
    <cellStyle name="60% - Акцент6 10" xfId="1239"/>
    <cellStyle name="60% - Акцент6 2" xfId="1240"/>
    <cellStyle name="60% - Акцент6 2 2" xfId="1241"/>
    <cellStyle name="60% - Акцент6 3" xfId="1242"/>
    <cellStyle name="60% - Акцент6 3 2" xfId="1243"/>
    <cellStyle name="60% - Акцент6 4" xfId="1244"/>
    <cellStyle name="60% - Акцент6 4 2" xfId="1245"/>
    <cellStyle name="60% - Акцент6 5" xfId="1246"/>
    <cellStyle name="60% - Акцент6 5 2" xfId="1247"/>
    <cellStyle name="60% - Акцент6 6" xfId="1248"/>
    <cellStyle name="60% - Акцент6 6 2" xfId="1249"/>
    <cellStyle name="60% - Акцент6 7" xfId="1250"/>
    <cellStyle name="60% - Акцент6 7 2" xfId="1251"/>
    <cellStyle name="60% - Акцент6 8" xfId="1252"/>
    <cellStyle name="60% - Акцент6 8 2" xfId="1253"/>
    <cellStyle name="60% - Акцент6 9" xfId="1254"/>
    <cellStyle name="60% - Акцент6 9 2" xfId="1255"/>
    <cellStyle name="Accent1" xfId="1256"/>
    <cellStyle name="Accent2" xfId="1257"/>
    <cellStyle name="Accent3" xfId="1258"/>
    <cellStyle name="Accent4" xfId="1259"/>
    <cellStyle name="Accent5" xfId="1260"/>
    <cellStyle name="Accent6" xfId="1261"/>
    <cellStyle name="Ăčďĺđńńűëęŕ" xfId="1262"/>
    <cellStyle name="AFE" xfId="1263"/>
    <cellStyle name="Áĺççŕůčňíűé" xfId="1264"/>
    <cellStyle name="Äĺíĺćíűé [0]_(ňŕá 3č)" xfId="1265"/>
    <cellStyle name="Äĺíĺćíűé_(ňŕá 3č)" xfId="1266"/>
    <cellStyle name="Bad" xfId="1267"/>
    <cellStyle name="Blue" xfId="1268"/>
    <cellStyle name="Body_$Dollars" xfId="1269"/>
    <cellStyle name="Calculation" xfId="1270"/>
    <cellStyle name="Check Cell" xfId="1271"/>
    <cellStyle name="Chek" xfId="1272"/>
    <cellStyle name="Comma [0]_Adjusted FS 1299" xfId="1273"/>
    <cellStyle name="Comma 0" xfId="1274"/>
    <cellStyle name="Comma 0*" xfId="1275"/>
    <cellStyle name="Comma 2" xfId="1276"/>
    <cellStyle name="Comma 3*" xfId="1277"/>
    <cellStyle name="Comma_Adjusted FS 1299" xfId="1278"/>
    <cellStyle name="Comma0" xfId="1279"/>
    <cellStyle name="Çŕůčňíűé" xfId="1280"/>
    <cellStyle name="Currency [0]" xfId="1281"/>
    <cellStyle name="Currency [0] 2" xfId="1282"/>
    <cellStyle name="Currency [0] 2 2" xfId="1283"/>
    <cellStyle name="Currency [0] 2 3" xfId="1284"/>
    <cellStyle name="Currency [0] 2 4" xfId="1285"/>
    <cellStyle name="Currency [0] 2 5" xfId="1286"/>
    <cellStyle name="Currency [0] 2 6" xfId="1287"/>
    <cellStyle name="Currency [0] 2 7" xfId="1288"/>
    <cellStyle name="Currency [0] 2 8" xfId="1289"/>
    <cellStyle name="Currency [0] 2 9" xfId="1290"/>
    <cellStyle name="Currency [0] 3" xfId="1291"/>
    <cellStyle name="Currency [0] 3 2" xfId="1292"/>
    <cellStyle name="Currency [0] 3 3" xfId="1293"/>
    <cellStyle name="Currency [0] 3 4" xfId="1294"/>
    <cellStyle name="Currency [0] 3 5" xfId="1295"/>
    <cellStyle name="Currency [0] 3 6" xfId="1296"/>
    <cellStyle name="Currency [0] 3 7" xfId="1297"/>
    <cellStyle name="Currency [0] 3 8" xfId="1298"/>
    <cellStyle name="Currency [0] 3 9" xfId="1299"/>
    <cellStyle name="Currency [0] 4" xfId="1300"/>
    <cellStyle name="Currency [0] 4 2" xfId="1301"/>
    <cellStyle name="Currency [0] 4 3" xfId="1302"/>
    <cellStyle name="Currency [0] 4 4" xfId="1303"/>
    <cellStyle name="Currency [0] 4 5" xfId="1304"/>
    <cellStyle name="Currency [0] 4 6" xfId="1305"/>
    <cellStyle name="Currency [0] 4 7" xfId="1306"/>
    <cellStyle name="Currency [0] 4 8" xfId="1307"/>
    <cellStyle name="Currency [0] 4 9" xfId="1308"/>
    <cellStyle name="Currency [0] 5" xfId="1309"/>
    <cellStyle name="Currency [0] 5 2" xfId="1310"/>
    <cellStyle name="Currency [0] 5 3" xfId="1311"/>
    <cellStyle name="Currency [0] 5 4" xfId="1312"/>
    <cellStyle name="Currency [0] 5 5" xfId="1313"/>
    <cellStyle name="Currency [0] 5 6" xfId="1314"/>
    <cellStyle name="Currency [0] 5 7" xfId="1315"/>
    <cellStyle name="Currency [0] 5 8" xfId="1316"/>
    <cellStyle name="Currency [0] 5 9" xfId="1317"/>
    <cellStyle name="Currency [0] 6" xfId="1318"/>
    <cellStyle name="Currency [0] 6 2" xfId="1319"/>
    <cellStyle name="Currency [0] 6 3" xfId="1320"/>
    <cellStyle name="Currency [0] 7" xfId="1321"/>
    <cellStyle name="Currency [0] 7 2" xfId="1322"/>
    <cellStyle name="Currency [0] 7 3" xfId="1323"/>
    <cellStyle name="Currency [0] 8" xfId="1324"/>
    <cellStyle name="Currency [0] 8 2" xfId="1325"/>
    <cellStyle name="Currency [0] 8 3" xfId="1326"/>
    <cellStyle name="Currency 0" xfId="1327"/>
    <cellStyle name="Currency 2" xfId="1328"/>
    <cellStyle name="Currency_06_9m" xfId="1329"/>
    <cellStyle name="Currency0" xfId="1330"/>
    <cellStyle name="Currency2" xfId="1331"/>
    <cellStyle name="Date" xfId="1332"/>
    <cellStyle name="Date Aligned" xfId="1333"/>
    <cellStyle name="Dates" xfId="1334"/>
    <cellStyle name="Dezimal [0]_NEGS" xfId="1335"/>
    <cellStyle name="Dezimal_NEGS" xfId="1336"/>
    <cellStyle name="Dotted Line" xfId="1337"/>
    <cellStyle name="E&amp;Y House" xfId="1338"/>
    <cellStyle name="E-mail" xfId="1339"/>
    <cellStyle name="E-mail 2" xfId="1340"/>
    <cellStyle name="E-mail_46EP.2011(v2.0)" xfId="1341"/>
    <cellStyle name="Euro" xfId="1342"/>
    <cellStyle name="ew" xfId="1343"/>
    <cellStyle name="Excel Built-in 20% - Accent1" xfId="1344"/>
    <cellStyle name="Excel Built-in 20% - Accent2" xfId="1345"/>
    <cellStyle name="Excel Built-in 20% - Accent3" xfId="1346"/>
    <cellStyle name="Excel Built-in 20% - Accent4" xfId="1347"/>
    <cellStyle name="Excel Built-in 20% - Accent5" xfId="1348"/>
    <cellStyle name="Excel Built-in 20% - Accent6" xfId="1349"/>
    <cellStyle name="Excel Built-in 40% - Accent1" xfId="1350"/>
    <cellStyle name="Excel Built-in 40% - Accent2" xfId="1351"/>
    <cellStyle name="Excel Built-in 40% - Accent3" xfId="1352"/>
    <cellStyle name="Excel Built-in 40% - Accent4" xfId="1353"/>
    <cellStyle name="Excel Built-in 40% - Accent5" xfId="1354"/>
    <cellStyle name="Excel Built-in 40% - Accent6" xfId="1355"/>
    <cellStyle name="Excel Built-in 60% - Accent1" xfId="1356"/>
    <cellStyle name="Excel Built-in 60% - Accent2" xfId="1357"/>
    <cellStyle name="Excel Built-in 60% - Accent3" xfId="1358"/>
    <cellStyle name="Excel Built-in 60% - Accent4" xfId="1359"/>
    <cellStyle name="Excel Built-in 60% - Accent5" xfId="1360"/>
    <cellStyle name="Excel Built-in 60% - Accent6" xfId="1361"/>
    <cellStyle name="Excel Built-in Accent1" xfId="1362"/>
    <cellStyle name="Excel Built-in Accent2" xfId="1363"/>
    <cellStyle name="Excel Built-in Accent3" xfId="1364"/>
    <cellStyle name="Excel Built-in Accent4" xfId="1365"/>
    <cellStyle name="Excel Built-in Accent5" xfId="1366"/>
    <cellStyle name="Excel Built-in Accent6" xfId="1367"/>
    <cellStyle name="Excel Built-in Bad" xfId="1368"/>
    <cellStyle name="Excel Built-in Calculation" xfId="1369"/>
    <cellStyle name="Excel Built-in Check Cell" xfId="1370"/>
    <cellStyle name="Excel Built-in Comma" xfId="1371"/>
    <cellStyle name="Excel Built-in Explanatory Text" xfId="1372"/>
    <cellStyle name="Excel Built-in Good" xfId="1373"/>
    <cellStyle name="Excel Built-in Heading 1" xfId="1374"/>
    <cellStyle name="Excel Built-in Heading 2" xfId="1375"/>
    <cellStyle name="Excel Built-in Heading 3" xfId="1376"/>
    <cellStyle name="Excel Built-in Heading 4" xfId="1377"/>
    <cellStyle name="Excel Built-in Hyperlink" xfId="1378"/>
    <cellStyle name="Excel Built-in Input" xfId="1379"/>
    <cellStyle name="Excel Built-in Linked Cell" xfId="1380"/>
    <cellStyle name="Excel Built-in Neutral" xfId="1381"/>
    <cellStyle name="Excel Built-in Note" xfId="1382"/>
    <cellStyle name="Excel Built-in Output" xfId="1383"/>
    <cellStyle name="Excel Built-in Title" xfId="1384"/>
    <cellStyle name="Excel Built-in Total" xfId="1385"/>
    <cellStyle name="Excel Built-in Warning Text" xfId="1386"/>
    <cellStyle name="Explanatory Text" xfId="1387"/>
    <cellStyle name="F2" xfId="1388"/>
    <cellStyle name="F3" xfId="1389"/>
    <cellStyle name="F4" xfId="1390"/>
    <cellStyle name="F5" xfId="1391"/>
    <cellStyle name="F6" xfId="1392"/>
    <cellStyle name="F7" xfId="1393"/>
    <cellStyle name="F8" xfId="1394"/>
    <cellStyle name="Fixed" xfId="1395"/>
    <cellStyle name="fo]_x000d__x000a_UserName=Murat Zelef_x000d__x000a_UserCompany=Bumerang_x000d__x000a__x000d__x000a_[File Paths]_x000d__x000a_WorkingDirectory=C:\EQUIS\DLWIN_x000d__x000a_DownLoader=C" xfId="1396"/>
    <cellStyle name="Followed Hyperlink" xfId="1397"/>
    <cellStyle name="Footnote" xfId="1398"/>
    <cellStyle name="Good" xfId="1399"/>
    <cellStyle name="hard no" xfId="1400"/>
    <cellStyle name="Hard Percent" xfId="1401"/>
    <cellStyle name="hardno" xfId="1402"/>
    <cellStyle name="Header" xfId="1403"/>
    <cellStyle name="Heading" xfId="1404"/>
    <cellStyle name="Heading 1" xfId="1405"/>
    <cellStyle name="Heading 2" xfId="1406"/>
    <cellStyle name="Heading 3" xfId="1407"/>
    <cellStyle name="Heading 4" xfId="1408"/>
    <cellStyle name="Heading 5" xfId="1409"/>
    <cellStyle name="Heading_GP.ITOG.4.78(v1.0) - для разделения" xfId="1410"/>
    <cellStyle name="Heading1" xfId="1411"/>
    <cellStyle name="Heading2" xfId="1412"/>
    <cellStyle name="Heading2 2" xfId="1413"/>
    <cellStyle name="Heading2_46EP.2011(v2.0)" xfId="1414"/>
    <cellStyle name="Hyperlink" xfId="1415"/>
    <cellStyle name="Îáű÷íűé__FES" xfId="1416"/>
    <cellStyle name="Îáû÷íûé_cogs" xfId="1417"/>
    <cellStyle name="Îňęđűâŕâřŕ˙ń˙ ăčďĺđńńűëęŕ" xfId="1418"/>
    <cellStyle name="Info" xfId="1419"/>
    <cellStyle name="Input" xfId="1420"/>
    <cellStyle name="InputCurrency" xfId="1421"/>
    <cellStyle name="InputCurrency2" xfId="1422"/>
    <cellStyle name="InputMultiple1" xfId="1423"/>
    <cellStyle name="InputPercent1" xfId="1424"/>
    <cellStyle name="Inputs" xfId="1425"/>
    <cellStyle name="Inputs (const)" xfId="1426"/>
    <cellStyle name="Inputs (const) 2" xfId="1427"/>
    <cellStyle name="Inputs (const)_46EP.2011(v2.0)" xfId="1428"/>
    <cellStyle name="Inputs 2" xfId="1429"/>
    <cellStyle name="Inputs Co" xfId="1430"/>
    <cellStyle name="Inputs_46EE.2011(v1.0)" xfId="1431"/>
    <cellStyle name="Linked Cell" xfId="1432"/>
    <cellStyle name="Millares [0]_RESULTS" xfId="1433"/>
    <cellStyle name="Millares_RESULTS" xfId="1434"/>
    <cellStyle name="Milliers [0]_RESULTS" xfId="1435"/>
    <cellStyle name="Milliers_RESULTS" xfId="1436"/>
    <cellStyle name="mnb" xfId="1437"/>
    <cellStyle name="Moneda [0]_RESULTS" xfId="1438"/>
    <cellStyle name="Moneda_RESULTS" xfId="1439"/>
    <cellStyle name="Monétaire [0]_RESULTS" xfId="1440"/>
    <cellStyle name="Monétaire_RESULTS" xfId="1441"/>
    <cellStyle name="Multiple" xfId="1442"/>
    <cellStyle name="Multiple1" xfId="1443"/>
    <cellStyle name="MultipleBelow" xfId="1444"/>
    <cellStyle name="namber" xfId="1445"/>
    <cellStyle name="Neutral" xfId="1446"/>
    <cellStyle name="Norma11l" xfId="1447"/>
    <cellStyle name="normal" xfId="1448"/>
    <cellStyle name="Normal - Style1" xfId="1449"/>
    <cellStyle name="normal 10" xfId="1450"/>
    <cellStyle name="Normal 2" xfId="1451"/>
    <cellStyle name="Normal 2 2" xfId="1452"/>
    <cellStyle name="Normal 2 3" xfId="1453"/>
    <cellStyle name="normal 3" xfId="1454"/>
    <cellStyle name="normal 4" xfId="1455"/>
    <cellStyle name="normal 5" xfId="1456"/>
    <cellStyle name="normal 6" xfId="1457"/>
    <cellStyle name="normal 7" xfId="1458"/>
    <cellStyle name="normal 8" xfId="1459"/>
    <cellStyle name="normal 9" xfId="1460"/>
    <cellStyle name="Normal." xfId="1461"/>
    <cellStyle name="Normal_06_9m" xfId="1462"/>
    <cellStyle name="Normal1" xfId="1463"/>
    <cellStyle name="Normal2" xfId="1464"/>
    <cellStyle name="NormalGB" xfId="1465"/>
    <cellStyle name="Normalny_24. 02. 97." xfId="1466"/>
    <cellStyle name="normбlnм_laroux" xfId="1467"/>
    <cellStyle name="Note" xfId="1468"/>
    <cellStyle name="number" xfId="1469"/>
    <cellStyle name="Ôčíŕíńîâűé [0]_(ňŕá 3č)" xfId="1470"/>
    <cellStyle name="Ôčíŕíńîâűé_(ňŕá 3č)" xfId="1471"/>
    <cellStyle name="Option" xfId="1472"/>
    <cellStyle name="Òûñÿ÷è [0]_cogs" xfId="1473"/>
    <cellStyle name="Òûñÿ÷è_cogs" xfId="1474"/>
    <cellStyle name="Output" xfId="1475"/>
    <cellStyle name="Page Number" xfId="1476"/>
    <cellStyle name="pb_page_heading_LS" xfId="1477"/>
    <cellStyle name="Percent_RS_Lianozovo-Samara_9m01" xfId="1478"/>
    <cellStyle name="Percent1" xfId="1479"/>
    <cellStyle name="Piug" xfId="1480"/>
    <cellStyle name="Plug" xfId="1481"/>
    <cellStyle name="Price_Body" xfId="1482"/>
    <cellStyle name="prochrek" xfId="1483"/>
    <cellStyle name="Protected" xfId="1484"/>
    <cellStyle name="Result" xfId="1485"/>
    <cellStyle name="Result2" xfId="1486"/>
    <cellStyle name="Salomon Logo" xfId="1487"/>
    <cellStyle name="SAPBEXaggData" xfId="1488"/>
    <cellStyle name="SAPBEXaggDataEmph" xfId="1489"/>
    <cellStyle name="SAPBEXaggItem" xfId="1490"/>
    <cellStyle name="SAPBEXaggItemX" xfId="1491"/>
    <cellStyle name="SAPBEXchaText" xfId="1492"/>
    <cellStyle name="SAPBEXexcBad7" xfId="1493"/>
    <cellStyle name="SAPBEXexcBad8" xfId="1494"/>
    <cellStyle name="SAPBEXexcBad9" xfId="1495"/>
    <cellStyle name="SAPBEXexcCritical4" xfId="1496"/>
    <cellStyle name="SAPBEXexcCritical5" xfId="1497"/>
    <cellStyle name="SAPBEXexcCritical6" xfId="1498"/>
    <cellStyle name="SAPBEXexcGood1" xfId="1499"/>
    <cellStyle name="SAPBEXexcGood2" xfId="1500"/>
    <cellStyle name="SAPBEXexcGood3" xfId="1501"/>
    <cellStyle name="SAPBEXfilterDrill" xfId="1502"/>
    <cellStyle name="SAPBEXfilterItem" xfId="1503"/>
    <cellStyle name="SAPBEXfilterText" xfId="1504"/>
    <cellStyle name="SAPBEXformats" xfId="1505"/>
    <cellStyle name="SAPBEXheaderItem" xfId="1506"/>
    <cellStyle name="SAPBEXheaderText" xfId="1507"/>
    <cellStyle name="SAPBEXHLevel0" xfId="1508"/>
    <cellStyle name="SAPBEXHLevel0X" xfId="1509"/>
    <cellStyle name="SAPBEXHLevel1" xfId="1510"/>
    <cellStyle name="SAPBEXHLevel1X" xfId="1511"/>
    <cellStyle name="SAPBEXHLevel2" xfId="1512"/>
    <cellStyle name="SAPBEXHLevel2X" xfId="1513"/>
    <cellStyle name="SAPBEXHLevel3" xfId="1514"/>
    <cellStyle name="SAPBEXHLevel3X" xfId="1515"/>
    <cellStyle name="SAPBEXinputData" xfId="1516"/>
    <cellStyle name="SAPBEXresData" xfId="1517"/>
    <cellStyle name="SAPBEXresDataEmph" xfId="1518"/>
    <cellStyle name="SAPBEXresItem" xfId="1519"/>
    <cellStyle name="SAPBEXresItemX" xfId="1520"/>
    <cellStyle name="SAPBEXstdData" xfId="1521"/>
    <cellStyle name="SAPBEXstdDataEmph" xfId="1522"/>
    <cellStyle name="SAPBEXstdItem" xfId="1523"/>
    <cellStyle name="SAPBEXstdItemX" xfId="1524"/>
    <cellStyle name="SAPBEXtitle" xfId="1525"/>
    <cellStyle name="SAPBEXundefined" xfId="1526"/>
    <cellStyle name="st1" xfId="1527"/>
    <cellStyle name="Standard_NEGS" xfId="1528"/>
    <cellStyle name="Style 1" xfId="1529"/>
    <cellStyle name="Table Head" xfId="1530"/>
    <cellStyle name="Table Head Aligned" xfId="1531"/>
    <cellStyle name="Table Head Blue" xfId="1532"/>
    <cellStyle name="Table Head Green" xfId="1533"/>
    <cellStyle name="Table Head_Val_Sum_Graph" xfId="1534"/>
    <cellStyle name="Table Heading" xfId="1535"/>
    <cellStyle name="Table Heading 2" xfId="1536"/>
    <cellStyle name="Table Heading_46EP.2011(v2.0)" xfId="1537"/>
    <cellStyle name="Table Text" xfId="1538"/>
    <cellStyle name="Table Title" xfId="1539"/>
    <cellStyle name="Table Units" xfId="1540"/>
    <cellStyle name="Table_Header" xfId="1541"/>
    <cellStyle name="Text" xfId="1542"/>
    <cellStyle name="Text 1" xfId="1543"/>
    <cellStyle name="Text Head" xfId="1544"/>
    <cellStyle name="Text Head 1" xfId="1545"/>
    <cellStyle name="Title" xfId="1546"/>
    <cellStyle name="Total" xfId="1547"/>
    <cellStyle name="TotalCurrency" xfId="1548"/>
    <cellStyle name="Underline_Single" xfId="1549"/>
    <cellStyle name="Unit" xfId="1550"/>
    <cellStyle name="Warning Text" xfId="1551"/>
    <cellStyle name="year" xfId="1552"/>
    <cellStyle name="Акцент1 10" xfId="1553"/>
    <cellStyle name="Акцент1 2" xfId="1554"/>
    <cellStyle name="Акцент1 2 2" xfId="1555"/>
    <cellStyle name="Акцент1 3" xfId="1556"/>
    <cellStyle name="Акцент1 3 2" xfId="1557"/>
    <cellStyle name="Акцент1 4" xfId="1558"/>
    <cellStyle name="Акцент1 4 2" xfId="1559"/>
    <cellStyle name="Акцент1 5" xfId="1560"/>
    <cellStyle name="Акцент1 5 2" xfId="1561"/>
    <cellStyle name="Акцент1 6" xfId="1562"/>
    <cellStyle name="Акцент1 6 2" xfId="1563"/>
    <cellStyle name="Акцент1 7" xfId="1564"/>
    <cellStyle name="Акцент1 7 2" xfId="1565"/>
    <cellStyle name="Акцент1 8" xfId="1566"/>
    <cellStyle name="Акцент1 8 2" xfId="1567"/>
    <cellStyle name="Акцент1 9" xfId="1568"/>
    <cellStyle name="Акцент1 9 2" xfId="1569"/>
    <cellStyle name="Акцент2 10" xfId="1570"/>
    <cellStyle name="Акцент2 2" xfId="1571"/>
    <cellStyle name="Акцент2 2 2" xfId="1572"/>
    <cellStyle name="Акцент2 3" xfId="1573"/>
    <cellStyle name="Акцент2 3 2" xfId="1574"/>
    <cellStyle name="Акцент2 4" xfId="1575"/>
    <cellStyle name="Акцент2 4 2" xfId="1576"/>
    <cellStyle name="Акцент2 5" xfId="1577"/>
    <cellStyle name="Акцент2 5 2" xfId="1578"/>
    <cellStyle name="Акцент2 6" xfId="1579"/>
    <cellStyle name="Акцент2 6 2" xfId="1580"/>
    <cellStyle name="Акцент2 7" xfId="1581"/>
    <cellStyle name="Акцент2 7 2" xfId="1582"/>
    <cellStyle name="Акцент2 8" xfId="1583"/>
    <cellStyle name="Акцент2 8 2" xfId="1584"/>
    <cellStyle name="Акцент2 9" xfId="1585"/>
    <cellStyle name="Акцент2 9 2" xfId="1586"/>
    <cellStyle name="Акцент3 10" xfId="1587"/>
    <cellStyle name="Акцент3 2" xfId="1588"/>
    <cellStyle name="Акцент3 2 2" xfId="1589"/>
    <cellStyle name="Акцент3 3" xfId="1590"/>
    <cellStyle name="Акцент3 3 2" xfId="1591"/>
    <cellStyle name="Акцент3 4" xfId="1592"/>
    <cellStyle name="Акцент3 4 2" xfId="1593"/>
    <cellStyle name="Акцент3 5" xfId="1594"/>
    <cellStyle name="Акцент3 5 2" xfId="1595"/>
    <cellStyle name="Акцент3 6" xfId="1596"/>
    <cellStyle name="Акцент3 6 2" xfId="1597"/>
    <cellStyle name="Акцент3 7" xfId="1598"/>
    <cellStyle name="Акцент3 7 2" xfId="1599"/>
    <cellStyle name="Акцент3 8" xfId="1600"/>
    <cellStyle name="Акцент3 8 2" xfId="1601"/>
    <cellStyle name="Акцент3 9" xfId="1602"/>
    <cellStyle name="Акцент3 9 2" xfId="1603"/>
    <cellStyle name="Акцент4 10" xfId="1604"/>
    <cellStyle name="Акцент4 2" xfId="1605"/>
    <cellStyle name="Акцент4 2 2" xfId="1606"/>
    <cellStyle name="Акцент4 3" xfId="1607"/>
    <cellStyle name="Акцент4 3 2" xfId="1608"/>
    <cellStyle name="Акцент4 4" xfId="1609"/>
    <cellStyle name="Акцент4 4 2" xfId="1610"/>
    <cellStyle name="Акцент4 5" xfId="1611"/>
    <cellStyle name="Акцент4 5 2" xfId="1612"/>
    <cellStyle name="Акцент4 6" xfId="1613"/>
    <cellStyle name="Акцент4 6 2" xfId="1614"/>
    <cellStyle name="Акцент4 7" xfId="1615"/>
    <cellStyle name="Акцент4 7 2" xfId="1616"/>
    <cellStyle name="Акцент4 8" xfId="1617"/>
    <cellStyle name="Акцент4 8 2" xfId="1618"/>
    <cellStyle name="Акцент4 9" xfId="1619"/>
    <cellStyle name="Акцент4 9 2" xfId="1620"/>
    <cellStyle name="Акцент5 10" xfId="1621"/>
    <cellStyle name="Акцент5 2" xfId="1622"/>
    <cellStyle name="Акцент5 2 2" xfId="1623"/>
    <cellStyle name="Акцент5 3" xfId="1624"/>
    <cellStyle name="Акцент5 3 2" xfId="1625"/>
    <cellStyle name="Акцент5 4" xfId="1626"/>
    <cellStyle name="Акцент5 4 2" xfId="1627"/>
    <cellStyle name="Акцент5 5" xfId="1628"/>
    <cellStyle name="Акцент5 5 2" xfId="1629"/>
    <cellStyle name="Акцент5 6" xfId="1630"/>
    <cellStyle name="Акцент5 6 2" xfId="1631"/>
    <cellStyle name="Акцент5 7" xfId="1632"/>
    <cellStyle name="Акцент5 7 2" xfId="1633"/>
    <cellStyle name="Акцент5 8" xfId="1634"/>
    <cellStyle name="Акцент5 8 2" xfId="1635"/>
    <cellStyle name="Акцент5 9" xfId="1636"/>
    <cellStyle name="Акцент5 9 2" xfId="1637"/>
    <cellStyle name="Акцент6 10" xfId="1638"/>
    <cellStyle name="Акцент6 2" xfId="1639"/>
    <cellStyle name="Акцент6 2 2" xfId="1640"/>
    <cellStyle name="Акцент6 3" xfId="1641"/>
    <cellStyle name="Акцент6 3 2" xfId="1642"/>
    <cellStyle name="Акцент6 4" xfId="1643"/>
    <cellStyle name="Акцент6 4 2" xfId="1644"/>
    <cellStyle name="Акцент6 5" xfId="1645"/>
    <cellStyle name="Акцент6 5 2" xfId="1646"/>
    <cellStyle name="Акцент6 6" xfId="1647"/>
    <cellStyle name="Акцент6 6 2" xfId="1648"/>
    <cellStyle name="Акцент6 7" xfId="1649"/>
    <cellStyle name="Акцент6 7 2" xfId="1650"/>
    <cellStyle name="Акцент6 8" xfId="1651"/>
    <cellStyle name="Акцент6 8 2" xfId="1652"/>
    <cellStyle name="Акцент6 9" xfId="1653"/>
    <cellStyle name="Акцент6 9 2" xfId="1654"/>
    <cellStyle name="Беззащитный" xfId="1655"/>
    <cellStyle name="Ввод  10" xfId="1656"/>
    <cellStyle name="Ввод  2" xfId="1657"/>
    <cellStyle name="Ввод  2 2" xfId="1658"/>
    <cellStyle name="Ввод  2_2012" xfId="1659"/>
    <cellStyle name="Ввод  3" xfId="1660"/>
    <cellStyle name="Ввод  3 2" xfId="1661"/>
    <cellStyle name="Ввод  3_2012" xfId="1662"/>
    <cellStyle name="Ввод  4" xfId="1663"/>
    <cellStyle name="Ввод  4 2" xfId="1664"/>
    <cellStyle name="Ввод  4_2012" xfId="1665"/>
    <cellStyle name="Ввод  5" xfId="1666"/>
    <cellStyle name="Ввод  5 2" xfId="1667"/>
    <cellStyle name="Ввод  5_2012" xfId="1668"/>
    <cellStyle name="Ввод  6" xfId="1669"/>
    <cellStyle name="Ввод  6 2" xfId="1670"/>
    <cellStyle name="Ввод  6_2012" xfId="1671"/>
    <cellStyle name="Ввод  7" xfId="1672"/>
    <cellStyle name="Ввод  7 2" xfId="1673"/>
    <cellStyle name="Ввод  7_2012" xfId="1674"/>
    <cellStyle name="Ввод  8" xfId="1675"/>
    <cellStyle name="Ввод  8 2" xfId="1676"/>
    <cellStyle name="Ввод  8_2012" xfId="1677"/>
    <cellStyle name="Ввод  9" xfId="1678"/>
    <cellStyle name="Ввод  9 2" xfId="1679"/>
    <cellStyle name="Ввод  9_2012" xfId="1680"/>
    <cellStyle name="Верт. заголовок" xfId="1681"/>
    <cellStyle name="Вес_продукта" xfId="1682"/>
    <cellStyle name="Вывод 10" xfId="1683"/>
    <cellStyle name="Вывод 2" xfId="1684"/>
    <cellStyle name="Вывод 2 2" xfId="1685"/>
    <cellStyle name="Вывод 2_2012" xfId="1686"/>
    <cellStyle name="Вывод 3" xfId="1687"/>
    <cellStyle name="Вывод 3 2" xfId="1688"/>
    <cellStyle name="Вывод 3_2012" xfId="1689"/>
    <cellStyle name="Вывод 4" xfId="1690"/>
    <cellStyle name="Вывод 4 2" xfId="1691"/>
    <cellStyle name="Вывод 4_2012" xfId="1692"/>
    <cellStyle name="Вывод 5" xfId="1693"/>
    <cellStyle name="Вывод 5 2" xfId="1694"/>
    <cellStyle name="Вывод 5_2012" xfId="1695"/>
    <cellStyle name="Вывод 6" xfId="1696"/>
    <cellStyle name="Вывод 6 2" xfId="1697"/>
    <cellStyle name="Вывод 6_2012" xfId="1698"/>
    <cellStyle name="Вывод 7" xfId="1699"/>
    <cellStyle name="Вывод 7 2" xfId="1700"/>
    <cellStyle name="Вывод 7_2012" xfId="1701"/>
    <cellStyle name="Вывод 8" xfId="1702"/>
    <cellStyle name="Вывод 8 2" xfId="1703"/>
    <cellStyle name="Вывод 8_2012" xfId="1704"/>
    <cellStyle name="Вывод 9" xfId="1705"/>
    <cellStyle name="Вывод 9 2" xfId="1706"/>
    <cellStyle name="Вывод 9_2012" xfId="1707"/>
    <cellStyle name="Вычисление 10" xfId="1708"/>
    <cellStyle name="Вычисление 2" xfId="1709"/>
    <cellStyle name="Вычисление 2 2" xfId="1710"/>
    <cellStyle name="Вычисление 2_2012" xfId="1711"/>
    <cellStyle name="Вычисление 3" xfId="1712"/>
    <cellStyle name="Вычисление 3 2" xfId="1713"/>
    <cellStyle name="Вычисление 3_2012" xfId="1714"/>
    <cellStyle name="Вычисление 4" xfId="1715"/>
    <cellStyle name="Вычисление 4 2" xfId="1716"/>
    <cellStyle name="Вычисление 4_2012" xfId="1717"/>
    <cellStyle name="Вычисление 5" xfId="1718"/>
    <cellStyle name="Вычисление 5 2" xfId="1719"/>
    <cellStyle name="Вычисление 5_2012" xfId="1720"/>
    <cellStyle name="Вычисление 6" xfId="1721"/>
    <cellStyle name="Вычисление 6 2" xfId="1722"/>
    <cellStyle name="Вычисление 6_2012" xfId="1723"/>
    <cellStyle name="Вычисление 7" xfId="1724"/>
    <cellStyle name="Вычисление 7 2" xfId="1725"/>
    <cellStyle name="Вычисление 7_2012" xfId="1726"/>
    <cellStyle name="Вычисление 8" xfId="1727"/>
    <cellStyle name="Вычисление 8 2" xfId="1728"/>
    <cellStyle name="Вычисление 8_2012" xfId="1729"/>
    <cellStyle name="Вычисление 9" xfId="1730"/>
    <cellStyle name="Вычисление 9 2" xfId="1731"/>
    <cellStyle name="Вычисление 9_2012" xfId="1732"/>
    <cellStyle name="Гиперссылка 2" xfId="1733"/>
    <cellStyle name="Гиперссылка 3" xfId="8"/>
    <cellStyle name="Гиперссылка 4" xfId="1734"/>
    <cellStyle name="Группа" xfId="1735"/>
    <cellStyle name="Группа 0" xfId="1736"/>
    <cellStyle name="Группа 1" xfId="1737"/>
    <cellStyle name="Группа 2" xfId="1738"/>
    <cellStyle name="Группа 3" xfId="1739"/>
    <cellStyle name="Группа 4" xfId="1740"/>
    <cellStyle name="Группа 5" xfId="1741"/>
    <cellStyle name="Группа 6" xfId="1742"/>
    <cellStyle name="Группа 7" xfId="1743"/>
    <cellStyle name="Группа 8" xfId="1744"/>
    <cellStyle name="Группа_4DNS.UPDATE.EXAMPLE" xfId="1745"/>
    <cellStyle name="ДАТА" xfId="1746"/>
    <cellStyle name="ДАТА 2" xfId="1747"/>
    <cellStyle name="ДАТА 3" xfId="1748"/>
    <cellStyle name="ДАТА 4" xfId="1749"/>
    <cellStyle name="ДАТА 5" xfId="1750"/>
    <cellStyle name="ДАТА 6" xfId="1751"/>
    <cellStyle name="ДАТА 7" xfId="1752"/>
    <cellStyle name="ДАТА 8" xfId="1753"/>
    <cellStyle name="ДАТА 9" xfId="1754"/>
    <cellStyle name="ДАТА_1" xfId="1755"/>
    <cellStyle name="Денежный 2" xfId="1756"/>
    <cellStyle name="Денежный 2 2" xfId="1757"/>
    <cellStyle name="Денежный 2_INDEX.STATION.2012(v1.0)_" xfId="1758"/>
    <cellStyle name="Заголовок" xfId="1759"/>
    <cellStyle name="Заголовок 1 10" xfId="1760"/>
    <cellStyle name="Заголовок 1 2" xfId="1761"/>
    <cellStyle name="Заголовок 1 2 2" xfId="1762"/>
    <cellStyle name="Заголовок 1 2_2012" xfId="1763"/>
    <cellStyle name="Заголовок 1 3" xfId="1764"/>
    <cellStyle name="Заголовок 1 3 2" xfId="1765"/>
    <cellStyle name="Заголовок 1 3_2012" xfId="1766"/>
    <cellStyle name="Заголовок 1 4" xfId="1767"/>
    <cellStyle name="Заголовок 1 4 2" xfId="1768"/>
    <cellStyle name="Заголовок 1 4_2012" xfId="1769"/>
    <cellStyle name="Заголовок 1 5" xfId="1770"/>
    <cellStyle name="Заголовок 1 5 2" xfId="1771"/>
    <cellStyle name="Заголовок 1 5_2012" xfId="1772"/>
    <cellStyle name="Заголовок 1 6" xfId="1773"/>
    <cellStyle name="Заголовок 1 6 2" xfId="1774"/>
    <cellStyle name="Заголовок 1 6_2012" xfId="1775"/>
    <cellStyle name="Заголовок 1 7" xfId="1776"/>
    <cellStyle name="Заголовок 1 7 2" xfId="1777"/>
    <cellStyle name="Заголовок 1 7_2012" xfId="1778"/>
    <cellStyle name="Заголовок 1 8" xfId="1779"/>
    <cellStyle name="Заголовок 1 8 2" xfId="1780"/>
    <cellStyle name="Заголовок 1 8_2012" xfId="1781"/>
    <cellStyle name="Заголовок 1 9" xfId="1782"/>
    <cellStyle name="Заголовок 1 9 2" xfId="1783"/>
    <cellStyle name="Заголовок 1 9_2012" xfId="1784"/>
    <cellStyle name="Заголовок 2 10" xfId="1785"/>
    <cellStyle name="Заголовок 2 2" xfId="1786"/>
    <cellStyle name="Заголовок 2 2 2" xfId="1787"/>
    <cellStyle name="Заголовок 2 2_2012" xfId="1788"/>
    <cellStyle name="Заголовок 2 3" xfId="1789"/>
    <cellStyle name="Заголовок 2 3 2" xfId="1790"/>
    <cellStyle name="Заголовок 2 3_2012" xfId="1791"/>
    <cellStyle name="Заголовок 2 4" xfId="1792"/>
    <cellStyle name="Заголовок 2 4 2" xfId="1793"/>
    <cellStyle name="Заголовок 2 4_2012" xfId="1794"/>
    <cellStyle name="Заголовок 2 5" xfId="1795"/>
    <cellStyle name="Заголовок 2 5 2" xfId="1796"/>
    <cellStyle name="Заголовок 2 5_2012" xfId="1797"/>
    <cellStyle name="Заголовок 2 6" xfId="1798"/>
    <cellStyle name="Заголовок 2 6 2" xfId="1799"/>
    <cellStyle name="Заголовок 2 6_2012" xfId="1800"/>
    <cellStyle name="Заголовок 2 7" xfId="1801"/>
    <cellStyle name="Заголовок 2 7 2" xfId="1802"/>
    <cellStyle name="Заголовок 2 7_2012" xfId="1803"/>
    <cellStyle name="Заголовок 2 8" xfId="1804"/>
    <cellStyle name="Заголовок 2 8 2" xfId="1805"/>
    <cellStyle name="Заголовок 2 8_2012" xfId="1806"/>
    <cellStyle name="Заголовок 2 9" xfId="1807"/>
    <cellStyle name="Заголовок 2 9 2" xfId="1808"/>
    <cellStyle name="Заголовок 2 9_2012" xfId="1809"/>
    <cellStyle name="Заголовок 3 10" xfId="1810"/>
    <cellStyle name="Заголовок 3 2" xfId="1811"/>
    <cellStyle name="Заголовок 3 2 2" xfId="1812"/>
    <cellStyle name="Заголовок 3 2_2012" xfId="1813"/>
    <cellStyle name="Заголовок 3 3" xfId="1814"/>
    <cellStyle name="Заголовок 3 3 2" xfId="1815"/>
    <cellStyle name="Заголовок 3 3_2012" xfId="1816"/>
    <cellStyle name="Заголовок 3 4" xfId="1817"/>
    <cellStyle name="Заголовок 3 4 2" xfId="1818"/>
    <cellStyle name="Заголовок 3 4_2012" xfId="1819"/>
    <cellStyle name="Заголовок 3 5" xfId="1820"/>
    <cellStyle name="Заголовок 3 5 2" xfId="1821"/>
    <cellStyle name="Заголовок 3 5_2012" xfId="1822"/>
    <cellStyle name="Заголовок 3 6" xfId="1823"/>
    <cellStyle name="Заголовок 3 6 2" xfId="1824"/>
    <cellStyle name="Заголовок 3 6_2012" xfId="1825"/>
    <cellStyle name="Заголовок 3 7" xfId="1826"/>
    <cellStyle name="Заголовок 3 7 2" xfId="1827"/>
    <cellStyle name="Заголовок 3 7_2012" xfId="1828"/>
    <cellStyle name="Заголовок 3 8" xfId="1829"/>
    <cellStyle name="Заголовок 3 8 2" xfId="1830"/>
    <cellStyle name="Заголовок 3 8_2012" xfId="1831"/>
    <cellStyle name="Заголовок 3 9" xfId="1832"/>
    <cellStyle name="Заголовок 3 9 2" xfId="1833"/>
    <cellStyle name="Заголовок 3 9_2012" xfId="1834"/>
    <cellStyle name="Заголовок 4 10" xfId="1835"/>
    <cellStyle name="Заголовок 4 2" xfId="1836"/>
    <cellStyle name="Заголовок 4 2 2" xfId="1837"/>
    <cellStyle name="Заголовок 4 3" xfId="1838"/>
    <cellStyle name="Заголовок 4 3 2" xfId="1839"/>
    <cellStyle name="Заголовок 4 4" xfId="1840"/>
    <cellStyle name="Заголовок 4 4 2" xfId="1841"/>
    <cellStyle name="Заголовок 4 5" xfId="1842"/>
    <cellStyle name="Заголовок 4 5 2" xfId="1843"/>
    <cellStyle name="Заголовок 4 6" xfId="1844"/>
    <cellStyle name="Заголовок 4 6 2" xfId="1845"/>
    <cellStyle name="Заголовок 4 7" xfId="1846"/>
    <cellStyle name="Заголовок 4 7 2" xfId="1847"/>
    <cellStyle name="Заголовок 4 8" xfId="1848"/>
    <cellStyle name="Заголовок 4 8 2" xfId="1849"/>
    <cellStyle name="Заголовок 4 9" xfId="1850"/>
    <cellStyle name="Заголовок 4 9 2" xfId="1851"/>
    <cellStyle name="ЗАГОЛОВОК1" xfId="1852"/>
    <cellStyle name="ЗАГОЛОВОК2" xfId="1853"/>
    <cellStyle name="ЗаголовокСтолбца" xfId="2"/>
    <cellStyle name="ЗаголовокСтолбца 2" xfId="1854"/>
    <cellStyle name="Защитный" xfId="1855"/>
    <cellStyle name="Значение" xfId="4"/>
    <cellStyle name="Значение 2" xfId="1856"/>
    <cellStyle name="Зоголовок" xfId="1857"/>
    <cellStyle name="Итог 10" xfId="1858"/>
    <cellStyle name="Итог 2" xfId="1859"/>
    <cellStyle name="Итог 2 2" xfId="1860"/>
    <cellStyle name="Итог 2_2012" xfId="1861"/>
    <cellStyle name="Итог 3" xfId="1862"/>
    <cellStyle name="Итог 3 2" xfId="1863"/>
    <cellStyle name="Итог 3_2012" xfId="1864"/>
    <cellStyle name="Итог 4" xfId="1865"/>
    <cellStyle name="Итог 4 2" xfId="1866"/>
    <cellStyle name="Итог 4_2012" xfId="1867"/>
    <cellStyle name="Итог 5" xfId="1868"/>
    <cellStyle name="Итог 5 2" xfId="1869"/>
    <cellStyle name="Итог 5_2012" xfId="1870"/>
    <cellStyle name="Итог 6" xfId="1871"/>
    <cellStyle name="Итог 6 2" xfId="1872"/>
    <cellStyle name="Итог 6_2012" xfId="1873"/>
    <cellStyle name="Итог 7" xfId="1874"/>
    <cellStyle name="Итог 7 2" xfId="1875"/>
    <cellStyle name="Итог 7_2012" xfId="1876"/>
    <cellStyle name="Итог 8" xfId="1877"/>
    <cellStyle name="Итог 8 2" xfId="1878"/>
    <cellStyle name="Итог 8_2012" xfId="1879"/>
    <cellStyle name="Итог 9" xfId="1880"/>
    <cellStyle name="Итог 9 2" xfId="1881"/>
    <cellStyle name="Итог 9_2012" xfId="1882"/>
    <cellStyle name="Итого" xfId="1883"/>
    <cellStyle name="ИТОГОВЫЙ" xfId="1884"/>
    <cellStyle name="ИТОГОВЫЙ 2" xfId="1885"/>
    <cellStyle name="ИТОГОВЫЙ 3" xfId="1886"/>
    <cellStyle name="ИТОГОВЫЙ 4" xfId="1887"/>
    <cellStyle name="ИТОГОВЫЙ 5" xfId="1888"/>
    <cellStyle name="ИТОГОВЫЙ 6" xfId="1889"/>
    <cellStyle name="ИТОГОВЫЙ 7" xfId="1890"/>
    <cellStyle name="ИТОГОВЫЙ 8" xfId="1891"/>
    <cellStyle name="ИТОГОВЫЙ 9" xfId="1892"/>
    <cellStyle name="ИТОГОВЫЙ_1" xfId="1893"/>
    <cellStyle name="Контрольная ячейка 10" xfId="1894"/>
    <cellStyle name="Контрольная ячейка 2" xfId="1895"/>
    <cellStyle name="Контрольная ячейка 2 2" xfId="1896"/>
    <cellStyle name="Контрольная ячейка 2_2012" xfId="1897"/>
    <cellStyle name="Контрольная ячейка 3" xfId="1898"/>
    <cellStyle name="Контрольная ячейка 3 2" xfId="1899"/>
    <cellStyle name="Контрольная ячейка 3_2012" xfId="1900"/>
    <cellStyle name="Контрольная ячейка 4" xfId="1901"/>
    <cellStyle name="Контрольная ячейка 4 2" xfId="1902"/>
    <cellStyle name="Контрольная ячейка 4_2012" xfId="1903"/>
    <cellStyle name="Контрольная ячейка 5" xfId="1904"/>
    <cellStyle name="Контрольная ячейка 5 2" xfId="1905"/>
    <cellStyle name="Контрольная ячейка 5_2012" xfId="1906"/>
    <cellStyle name="Контрольная ячейка 6" xfId="1907"/>
    <cellStyle name="Контрольная ячейка 6 2" xfId="1908"/>
    <cellStyle name="Контрольная ячейка 6_2012" xfId="1909"/>
    <cellStyle name="Контрольная ячейка 7" xfId="1910"/>
    <cellStyle name="Контрольная ячейка 7 2" xfId="1911"/>
    <cellStyle name="Контрольная ячейка 7_2012" xfId="1912"/>
    <cellStyle name="Контрольная ячейка 8" xfId="1913"/>
    <cellStyle name="Контрольная ячейка 8 2" xfId="1914"/>
    <cellStyle name="Контрольная ячейка 8_2012" xfId="1915"/>
    <cellStyle name="Контрольная ячейка 9" xfId="1916"/>
    <cellStyle name="Контрольная ячейка 9 2" xfId="1917"/>
    <cellStyle name="Контрольная ячейка 9_2012" xfId="1918"/>
    <cellStyle name="Миша (бланки отчетности)" xfId="1919"/>
    <cellStyle name="Мои наименования показателей" xfId="1920"/>
    <cellStyle name="Мои наименования показателей 2" xfId="1921"/>
    <cellStyle name="Мои наименования показателей 2 2" xfId="1922"/>
    <cellStyle name="Мои наименования показателей 2 3" xfId="1923"/>
    <cellStyle name="Мои наименования показателей 2 4" xfId="1924"/>
    <cellStyle name="Мои наименования показателей 2 5" xfId="1925"/>
    <cellStyle name="Мои наименования показателей 2 6" xfId="1926"/>
    <cellStyle name="Мои наименования показателей 2 7" xfId="1927"/>
    <cellStyle name="Мои наименования показателей 2 8" xfId="1928"/>
    <cellStyle name="Мои наименования показателей 2 9" xfId="1929"/>
    <cellStyle name="Мои наименования показателей 2_1" xfId="1930"/>
    <cellStyle name="Мои наименования показателей 3" xfId="1931"/>
    <cellStyle name="Мои наименования показателей 3 2" xfId="1932"/>
    <cellStyle name="Мои наименования показателей 3 3" xfId="1933"/>
    <cellStyle name="Мои наименования показателей 3 4" xfId="1934"/>
    <cellStyle name="Мои наименования показателей 3 5" xfId="1935"/>
    <cellStyle name="Мои наименования показателей 3 6" xfId="1936"/>
    <cellStyle name="Мои наименования показателей 3 7" xfId="1937"/>
    <cellStyle name="Мои наименования показателей 3 8" xfId="1938"/>
    <cellStyle name="Мои наименования показателей 3 9" xfId="1939"/>
    <cellStyle name="Мои наименования показателей 3_1" xfId="1940"/>
    <cellStyle name="Мои наименования показателей 4" xfId="1941"/>
    <cellStyle name="Мои наименования показателей 4 2" xfId="1942"/>
    <cellStyle name="Мои наименования показателей 4 3" xfId="1943"/>
    <cellStyle name="Мои наименования показателей 4 4" xfId="1944"/>
    <cellStyle name="Мои наименования показателей 4 5" xfId="1945"/>
    <cellStyle name="Мои наименования показателей 4 6" xfId="1946"/>
    <cellStyle name="Мои наименования показателей 4 7" xfId="1947"/>
    <cellStyle name="Мои наименования показателей 4 8" xfId="1948"/>
    <cellStyle name="Мои наименования показателей 4 9" xfId="1949"/>
    <cellStyle name="Мои наименования показателей 4_1" xfId="1950"/>
    <cellStyle name="Мои наименования показателей 5" xfId="1951"/>
    <cellStyle name="Мои наименования показателей 5 2" xfId="1952"/>
    <cellStyle name="Мои наименования показателей 5 3" xfId="1953"/>
    <cellStyle name="Мои наименования показателей 5 4" xfId="1954"/>
    <cellStyle name="Мои наименования показателей 5 5" xfId="1955"/>
    <cellStyle name="Мои наименования показателей 5 6" xfId="1956"/>
    <cellStyle name="Мои наименования показателей 5 7" xfId="1957"/>
    <cellStyle name="Мои наименования показателей 5 8" xfId="1958"/>
    <cellStyle name="Мои наименования показателей 5 9" xfId="1959"/>
    <cellStyle name="Мои наименования показателей 5_1" xfId="1960"/>
    <cellStyle name="Мои наименования показателей 6" xfId="1961"/>
    <cellStyle name="Мои наименования показателей 6 2" xfId="1962"/>
    <cellStyle name="Мои наименования показателей 6 3" xfId="1963"/>
    <cellStyle name="Мои наименования показателей 6_46EE.2011(v1.0)" xfId="1964"/>
    <cellStyle name="Мои наименования показателей 7" xfId="1965"/>
    <cellStyle name="Мои наименования показателей 7 2" xfId="1966"/>
    <cellStyle name="Мои наименования показателей 7 3" xfId="1967"/>
    <cellStyle name="Мои наименования показателей 7_46EE.2011(v1.0)" xfId="1968"/>
    <cellStyle name="Мои наименования показателей 8" xfId="1969"/>
    <cellStyle name="Мои наименования показателей 8 2" xfId="1970"/>
    <cellStyle name="Мои наименования показателей 8 3" xfId="1971"/>
    <cellStyle name="Мои наименования показателей 8_46EE.2011(v1.0)" xfId="1972"/>
    <cellStyle name="Мои наименования показателей_46EE.2011" xfId="1973"/>
    <cellStyle name="Мой заголовок" xfId="1974"/>
    <cellStyle name="Мой заголовок листа" xfId="1975"/>
    <cellStyle name="Мой заголовок_Новая инструкция1_фст" xfId="1976"/>
    <cellStyle name="назв фил" xfId="1977"/>
    <cellStyle name="Название 10" xfId="1978"/>
    <cellStyle name="Название 2" xfId="1979"/>
    <cellStyle name="Название 2 2" xfId="1980"/>
    <cellStyle name="Название 3" xfId="1981"/>
    <cellStyle name="Название 3 2" xfId="1982"/>
    <cellStyle name="Название 4" xfId="1983"/>
    <cellStyle name="Название 4 2" xfId="1984"/>
    <cellStyle name="Название 5" xfId="1985"/>
    <cellStyle name="Название 5 2" xfId="1986"/>
    <cellStyle name="Название 6" xfId="1987"/>
    <cellStyle name="Название 6 2" xfId="1988"/>
    <cellStyle name="Название 7" xfId="1989"/>
    <cellStyle name="Название 7 2" xfId="1990"/>
    <cellStyle name="Название 8" xfId="1991"/>
    <cellStyle name="Название 8 2" xfId="1992"/>
    <cellStyle name="Название 9" xfId="1993"/>
    <cellStyle name="Название 9 2" xfId="1994"/>
    <cellStyle name="Невидимый" xfId="1995"/>
    <cellStyle name="Нейтральный 10" xfId="1996"/>
    <cellStyle name="Нейтральный 2" xfId="1997"/>
    <cellStyle name="Нейтральный 2 2" xfId="1998"/>
    <cellStyle name="Нейтральный 3" xfId="1999"/>
    <cellStyle name="Нейтральный 3 2" xfId="2000"/>
    <cellStyle name="Нейтральный 4" xfId="2001"/>
    <cellStyle name="Нейтральный 4 2" xfId="2002"/>
    <cellStyle name="Нейтральный 5" xfId="2003"/>
    <cellStyle name="Нейтральный 5 2" xfId="2004"/>
    <cellStyle name="Нейтральный 6" xfId="2005"/>
    <cellStyle name="Нейтральный 6 2" xfId="2006"/>
    <cellStyle name="Нейтральный 7" xfId="2007"/>
    <cellStyle name="Нейтральный 7 2" xfId="2008"/>
    <cellStyle name="Нейтральный 8" xfId="2009"/>
    <cellStyle name="Нейтральный 8 2" xfId="2010"/>
    <cellStyle name="Нейтральный 9" xfId="2011"/>
    <cellStyle name="Нейтральный 9 2" xfId="2012"/>
    <cellStyle name="Низ1" xfId="2013"/>
    <cellStyle name="Низ2" xfId="2014"/>
    <cellStyle name="Обычный" xfId="0" builtinId="0"/>
    <cellStyle name="Обычный 10" xfId="5"/>
    <cellStyle name="Обычный 100 2" xfId="2015"/>
    <cellStyle name="Обычный 11" xfId="2016"/>
    <cellStyle name="Обычный 11 2" xfId="2017"/>
    <cellStyle name="Обычный 11_46EE.2011(v1.2)" xfId="2018"/>
    <cellStyle name="Обычный 12" xfId="2019"/>
    <cellStyle name="Обычный 12 2" xfId="2020"/>
    <cellStyle name="Обычный 12_FORM15.2013" xfId="2021"/>
    <cellStyle name="Обычный 13" xfId="2022"/>
    <cellStyle name="Обычный 14" xfId="2023"/>
    <cellStyle name="Обычный 15" xfId="2024"/>
    <cellStyle name="Обычный 18" xfId="2025"/>
    <cellStyle name="Обычный 2" xfId="1"/>
    <cellStyle name="Обычный 2 2" xfId="6"/>
    <cellStyle name="Обычный 2 2 2" xfId="2026"/>
    <cellStyle name="Обычный 2 2 3" xfId="2027"/>
    <cellStyle name="Обычный 2 2_46EE.2011(v1.0)" xfId="2028"/>
    <cellStyle name="Обычный 2 3" xfId="2029"/>
    <cellStyle name="Обычный 2 3 2" xfId="2030"/>
    <cellStyle name="Обычный 2 3 3" xfId="2031"/>
    <cellStyle name="Обычный 2 3 4" xfId="2032"/>
    <cellStyle name="Обычный 2 3_46EE.2011(v1.0)" xfId="2033"/>
    <cellStyle name="Обычный 2 4" xfId="2034"/>
    <cellStyle name="Обычный 2 4 2" xfId="2035"/>
    <cellStyle name="Обычный 2 4 3" xfId="2036"/>
    <cellStyle name="Обычный 2 4_46EE.2011(v1.0)" xfId="2037"/>
    <cellStyle name="Обычный 2 5" xfId="2038"/>
    <cellStyle name="Обычный 2 5 2" xfId="2039"/>
    <cellStyle name="Обычный 2 5 3" xfId="2040"/>
    <cellStyle name="Обычный 2 5_46EE.2011(v1.0)" xfId="2041"/>
    <cellStyle name="Обычный 2 6" xfId="2042"/>
    <cellStyle name="Обычный 2 6 2" xfId="2043"/>
    <cellStyle name="Обычный 2 6 3" xfId="2044"/>
    <cellStyle name="Обычный 2 6_46EE.2011(v1.0)" xfId="2045"/>
    <cellStyle name="Обычный 2 7" xfId="2046"/>
    <cellStyle name="Обычный 2_1" xfId="2047"/>
    <cellStyle name="Обычный 3" xfId="2048"/>
    <cellStyle name="Обычный 3 2" xfId="2049"/>
    <cellStyle name="Обычный 3 3" xfId="2050"/>
    <cellStyle name="Обычный 4" xfId="2051"/>
    <cellStyle name="Обычный 4 2" xfId="2052"/>
    <cellStyle name="Обычный 4 2 2" xfId="2053"/>
    <cellStyle name="Обычный 4 2_46EP.2012(v0.1)" xfId="2054"/>
    <cellStyle name="Обычный 4_ARMRAZR" xfId="2055"/>
    <cellStyle name="Обычный 5" xfId="2056"/>
    <cellStyle name="Обычный 6" xfId="2057"/>
    <cellStyle name="Обычный 7" xfId="2058"/>
    <cellStyle name="Обычный 7 2" xfId="2059"/>
    <cellStyle name="Обычный 8" xfId="2060"/>
    <cellStyle name="Обычный 9" xfId="2061"/>
    <cellStyle name="Обычный_methodics230802-pril1-3" xfId="7"/>
    <cellStyle name="Обычный_Полезный отпуск электроэнергии и мощности, реализуемой по регулируемым ценам" xfId="9"/>
    <cellStyle name="Обычный_Продажа" xfId="10"/>
    <cellStyle name="Ошибка" xfId="2062"/>
    <cellStyle name="Плохой 10" xfId="2063"/>
    <cellStyle name="Плохой 2" xfId="2064"/>
    <cellStyle name="Плохой 2 2" xfId="2065"/>
    <cellStyle name="Плохой 3" xfId="2066"/>
    <cellStyle name="Плохой 3 2" xfId="2067"/>
    <cellStyle name="Плохой 4" xfId="2068"/>
    <cellStyle name="Плохой 4 2" xfId="2069"/>
    <cellStyle name="Плохой 5" xfId="2070"/>
    <cellStyle name="Плохой 5 2" xfId="2071"/>
    <cellStyle name="Плохой 6" xfId="2072"/>
    <cellStyle name="Плохой 6 2" xfId="2073"/>
    <cellStyle name="Плохой 7" xfId="2074"/>
    <cellStyle name="Плохой 7 2" xfId="2075"/>
    <cellStyle name="Плохой 8" xfId="2076"/>
    <cellStyle name="Плохой 8 2" xfId="2077"/>
    <cellStyle name="Плохой 9" xfId="2078"/>
    <cellStyle name="Плохой 9 2" xfId="2079"/>
    <cellStyle name="По центру с переносом" xfId="2080"/>
    <cellStyle name="По ширине с переносом" xfId="2081"/>
    <cellStyle name="Подгруппа" xfId="2082"/>
    <cellStyle name="Поле ввода" xfId="2083"/>
    <cellStyle name="Пояснение 10" xfId="2084"/>
    <cellStyle name="Пояснение 2" xfId="2085"/>
    <cellStyle name="Пояснение 2 2" xfId="2086"/>
    <cellStyle name="Пояснение 3" xfId="2087"/>
    <cellStyle name="Пояснение 3 2" xfId="2088"/>
    <cellStyle name="Пояснение 4" xfId="2089"/>
    <cellStyle name="Пояснение 4 2" xfId="2090"/>
    <cellStyle name="Пояснение 5" xfId="2091"/>
    <cellStyle name="Пояснение 5 2" xfId="2092"/>
    <cellStyle name="Пояснение 6" xfId="2093"/>
    <cellStyle name="Пояснение 6 2" xfId="2094"/>
    <cellStyle name="Пояснение 7" xfId="2095"/>
    <cellStyle name="Пояснение 7 2" xfId="2096"/>
    <cellStyle name="Пояснение 8" xfId="2097"/>
    <cellStyle name="Пояснение 8 2" xfId="2098"/>
    <cellStyle name="Пояснение 9" xfId="2099"/>
    <cellStyle name="Пояснение 9 2" xfId="2100"/>
    <cellStyle name="Примечание 10" xfId="2101"/>
    <cellStyle name="Примечание 10 2" xfId="2102"/>
    <cellStyle name="Примечание 10 3" xfId="2103"/>
    <cellStyle name="Примечание 10_2012" xfId="2104"/>
    <cellStyle name="Примечание 11" xfId="2105"/>
    <cellStyle name="Примечание 11 2" xfId="2106"/>
    <cellStyle name="Примечание 11 3" xfId="2107"/>
    <cellStyle name="Примечание 11_2012" xfId="2108"/>
    <cellStyle name="Примечание 12" xfId="2109"/>
    <cellStyle name="Примечание 12 2" xfId="2110"/>
    <cellStyle name="Примечание 12 3" xfId="2111"/>
    <cellStyle name="Примечание 12_2012" xfId="2112"/>
    <cellStyle name="Примечание 13" xfId="2113"/>
    <cellStyle name="Примечание 2" xfId="2114"/>
    <cellStyle name="Примечание 2 2" xfId="2115"/>
    <cellStyle name="Примечание 2 3" xfId="2116"/>
    <cellStyle name="Примечание 2 4" xfId="2117"/>
    <cellStyle name="Примечание 2 5" xfId="2118"/>
    <cellStyle name="Примечание 2 6" xfId="2119"/>
    <cellStyle name="Примечание 2 7" xfId="2120"/>
    <cellStyle name="Примечание 2 8" xfId="2121"/>
    <cellStyle name="Примечание 2 9" xfId="2122"/>
    <cellStyle name="Примечание 2_2012" xfId="2123"/>
    <cellStyle name="Примечание 3" xfId="2124"/>
    <cellStyle name="Примечание 3 2" xfId="2125"/>
    <cellStyle name="Примечание 3 3" xfId="2126"/>
    <cellStyle name="Примечание 3 4" xfId="2127"/>
    <cellStyle name="Примечание 3 5" xfId="2128"/>
    <cellStyle name="Примечание 3 6" xfId="2129"/>
    <cellStyle name="Примечание 3 7" xfId="2130"/>
    <cellStyle name="Примечание 3 8" xfId="2131"/>
    <cellStyle name="Примечание 3 9" xfId="2132"/>
    <cellStyle name="Примечание 3_2012" xfId="2133"/>
    <cellStyle name="Примечание 4" xfId="2134"/>
    <cellStyle name="Примечание 4 2" xfId="2135"/>
    <cellStyle name="Примечание 4 3" xfId="2136"/>
    <cellStyle name="Примечание 4 4" xfId="2137"/>
    <cellStyle name="Примечание 4 5" xfId="2138"/>
    <cellStyle name="Примечание 4 6" xfId="2139"/>
    <cellStyle name="Примечание 4 7" xfId="2140"/>
    <cellStyle name="Примечание 4 8" xfId="2141"/>
    <cellStyle name="Примечание 4 9" xfId="2142"/>
    <cellStyle name="Примечание 4_2012" xfId="2143"/>
    <cellStyle name="Примечание 5" xfId="2144"/>
    <cellStyle name="Примечание 5 2" xfId="2145"/>
    <cellStyle name="Примечание 5 3" xfId="2146"/>
    <cellStyle name="Примечание 5 4" xfId="2147"/>
    <cellStyle name="Примечание 5 5" xfId="2148"/>
    <cellStyle name="Примечание 5 6" xfId="2149"/>
    <cellStyle name="Примечание 5 7" xfId="2150"/>
    <cellStyle name="Примечание 5 8" xfId="2151"/>
    <cellStyle name="Примечание 5 9" xfId="2152"/>
    <cellStyle name="Примечание 5_2012" xfId="2153"/>
    <cellStyle name="Примечание 6" xfId="2154"/>
    <cellStyle name="Примечание 6 2" xfId="2155"/>
    <cellStyle name="Примечание 6_2012" xfId="2156"/>
    <cellStyle name="Примечание 7" xfId="2157"/>
    <cellStyle name="Примечание 7 2" xfId="2158"/>
    <cellStyle name="Примечание 7_2012" xfId="2159"/>
    <cellStyle name="Примечание 8" xfId="2160"/>
    <cellStyle name="Примечание 8 2" xfId="2161"/>
    <cellStyle name="Примечание 8_2012" xfId="2162"/>
    <cellStyle name="Примечание 9" xfId="2163"/>
    <cellStyle name="Примечание 9 2" xfId="2164"/>
    <cellStyle name="Примечание 9_2012" xfId="2165"/>
    <cellStyle name="Продукт" xfId="2166"/>
    <cellStyle name="Процентный 10" xfId="2167"/>
    <cellStyle name="Процентный 2" xfId="2168"/>
    <cellStyle name="Процентный 2 2" xfId="2169"/>
    <cellStyle name="Процентный 2 3" xfId="2170"/>
    <cellStyle name="Процентный 3" xfId="2171"/>
    <cellStyle name="Процентный 3 2" xfId="2172"/>
    <cellStyle name="Процентный 3 3" xfId="2173"/>
    <cellStyle name="Процентный 4" xfId="2174"/>
    <cellStyle name="Процентный 4 2" xfId="2175"/>
    <cellStyle name="Процентный 4 3" xfId="2176"/>
    <cellStyle name="Процентный 5" xfId="2177"/>
    <cellStyle name="Процентный 6" xfId="2178"/>
    <cellStyle name="Процентный 7" xfId="2179"/>
    <cellStyle name="Процентный 9" xfId="2180"/>
    <cellStyle name="Разница" xfId="2181"/>
    <cellStyle name="Рамки" xfId="2182"/>
    <cellStyle name="Сводная таблица" xfId="2183"/>
    <cellStyle name="Связанная ячейка 10" xfId="2184"/>
    <cellStyle name="Связанная ячейка 2" xfId="2185"/>
    <cellStyle name="Связанная ячейка 2 2" xfId="2186"/>
    <cellStyle name="Связанная ячейка 2_2012" xfId="2187"/>
    <cellStyle name="Связанная ячейка 3" xfId="2188"/>
    <cellStyle name="Связанная ячейка 3 2" xfId="2189"/>
    <cellStyle name="Связанная ячейка 3_2012" xfId="2190"/>
    <cellStyle name="Связанная ячейка 4" xfId="2191"/>
    <cellStyle name="Связанная ячейка 4 2" xfId="2192"/>
    <cellStyle name="Связанная ячейка 4_2012" xfId="2193"/>
    <cellStyle name="Связанная ячейка 5" xfId="2194"/>
    <cellStyle name="Связанная ячейка 5 2" xfId="2195"/>
    <cellStyle name="Связанная ячейка 5_2012" xfId="2196"/>
    <cellStyle name="Связанная ячейка 6" xfId="2197"/>
    <cellStyle name="Связанная ячейка 6 2" xfId="2198"/>
    <cellStyle name="Связанная ячейка 6_2012" xfId="2199"/>
    <cellStyle name="Связанная ячейка 7" xfId="2200"/>
    <cellStyle name="Связанная ячейка 7 2" xfId="2201"/>
    <cellStyle name="Связанная ячейка 7_2012" xfId="2202"/>
    <cellStyle name="Связанная ячейка 8" xfId="2203"/>
    <cellStyle name="Связанная ячейка 8 2" xfId="2204"/>
    <cellStyle name="Связанная ячейка 8_2012" xfId="2205"/>
    <cellStyle name="Связанная ячейка 9" xfId="2206"/>
    <cellStyle name="Связанная ячейка 9 2" xfId="2207"/>
    <cellStyle name="Связанная ячейка 9_2012" xfId="2208"/>
    <cellStyle name="Стиль 1" xfId="2209"/>
    <cellStyle name="Стиль 1 2" xfId="2210"/>
    <cellStyle name="Стиль 1 2 2" xfId="2211"/>
    <cellStyle name="Стиль 1 2_46EP.2011(v2.0)" xfId="2212"/>
    <cellStyle name="Стиль 1_Новая инструкция1_фст" xfId="2213"/>
    <cellStyle name="Субсчет" xfId="2214"/>
    <cellStyle name="Счет" xfId="2215"/>
    <cellStyle name="ТЕКСТ" xfId="2216"/>
    <cellStyle name="ТЕКСТ 2" xfId="2217"/>
    <cellStyle name="ТЕКСТ 3" xfId="2218"/>
    <cellStyle name="ТЕКСТ 4" xfId="2219"/>
    <cellStyle name="ТЕКСТ 5" xfId="2220"/>
    <cellStyle name="ТЕКСТ 6" xfId="2221"/>
    <cellStyle name="ТЕКСТ 7" xfId="2222"/>
    <cellStyle name="ТЕКСТ 8" xfId="2223"/>
    <cellStyle name="ТЕКСТ 9" xfId="2224"/>
    <cellStyle name="Текст предупреждения 10" xfId="2225"/>
    <cellStyle name="Текст предупреждения 2" xfId="2226"/>
    <cellStyle name="Текст предупреждения 2 2" xfId="2227"/>
    <cellStyle name="Текст предупреждения 3" xfId="2228"/>
    <cellStyle name="Текст предупреждения 3 2" xfId="2229"/>
    <cellStyle name="Текст предупреждения 4" xfId="2230"/>
    <cellStyle name="Текст предупреждения 4 2" xfId="2231"/>
    <cellStyle name="Текст предупреждения 5" xfId="2232"/>
    <cellStyle name="Текст предупреждения 5 2" xfId="2233"/>
    <cellStyle name="Текст предупреждения 6" xfId="2234"/>
    <cellStyle name="Текст предупреждения 6 2" xfId="2235"/>
    <cellStyle name="Текст предупреждения 7" xfId="2236"/>
    <cellStyle name="Текст предупреждения 7 2" xfId="2237"/>
    <cellStyle name="Текст предупреждения 8" xfId="2238"/>
    <cellStyle name="Текст предупреждения 8 2" xfId="2239"/>
    <cellStyle name="Текст предупреждения 9" xfId="2240"/>
    <cellStyle name="Текст предупреждения 9 2" xfId="2241"/>
    <cellStyle name="Текстовый" xfId="2242"/>
    <cellStyle name="Текстовый 2" xfId="2243"/>
    <cellStyle name="Текстовый 3" xfId="2244"/>
    <cellStyle name="Текстовый 4" xfId="2245"/>
    <cellStyle name="Текстовый 5" xfId="2246"/>
    <cellStyle name="Текстовый 6" xfId="2247"/>
    <cellStyle name="Текстовый 7" xfId="2248"/>
    <cellStyle name="Текстовый 8" xfId="2249"/>
    <cellStyle name="Текстовый 9" xfId="2250"/>
    <cellStyle name="Текстовый_1" xfId="2251"/>
    <cellStyle name="Тысячи [0]_22гк" xfId="2252"/>
    <cellStyle name="Тысячи_22гк" xfId="2253"/>
    <cellStyle name="ФИКСИРОВАННЫЙ" xfId="2254"/>
    <cellStyle name="ФИКСИРОВАННЫЙ 2" xfId="2255"/>
    <cellStyle name="ФИКСИРОВАННЫЙ 3" xfId="2256"/>
    <cellStyle name="ФИКСИРОВАННЫЙ 4" xfId="2257"/>
    <cellStyle name="ФИКСИРОВАННЫЙ 5" xfId="2258"/>
    <cellStyle name="ФИКСИРОВАННЫЙ 6" xfId="2259"/>
    <cellStyle name="ФИКСИРОВАННЫЙ 7" xfId="2260"/>
    <cellStyle name="ФИКСИРОВАННЫЙ 8" xfId="2261"/>
    <cellStyle name="ФИКСИРОВАННЫЙ 9" xfId="2262"/>
    <cellStyle name="ФИКСИРОВАННЫЙ_1" xfId="2263"/>
    <cellStyle name="Финансовый 2" xfId="2264"/>
    <cellStyle name="Финансовый 2 2" xfId="2265"/>
    <cellStyle name="Финансовый 2 2 2" xfId="2266"/>
    <cellStyle name="Финансовый 2 2_INDEX.STATION.2012(v1.0)_" xfId="2267"/>
    <cellStyle name="Финансовый 2 3" xfId="2268"/>
    <cellStyle name="Финансовый 2_46EE.2011(v1.0)" xfId="2269"/>
    <cellStyle name="Финансовый 3" xfId="2270"/>
    <cellStyle name="Финансовый 3 2" xfId="2271"/>
    <cellStyle name="Финансовый 3 3" xfId="2272"/>
    <cellStyle name="Финансовый 3 4" xfId="2273"/>
    <cellStyle name="Финансовый 3_INDEX.STATION.2012(v1.0)_" xfId="2274"/>
    <cellStyle name="Финансовый 4" xfId="2275"/>
    <cellStyle name="Финансовый 6" xfId="2276"/>
    <cellStyle name="Финансовый0[0]_FU_bal" xfId="2277"/>
    <cellStyle name="Формула" xfId="3"/>
    <cellStyle name="Формула 2" xfId="2278"/>
    <cellStyle name="Формула 3" xfId="2279"/>
    <cellStyle name="Формула 3 2" xfId="2280"/>
    <cellStyle name="Формула_A РТ 2009 Рязаньэнерго" xfId="2281"/>
    <cellStyle name="ФормулаВБ" xfId="2282"/>
    <cellStyle name="ФормулаВБ 2" xfId="2283"/>
    <cellStyle name="ФормулаНаКонтроль" xfId="2284"/>
    <cellStyle name="Хороший 10" xfId="2285"/>
    <cellStyle name="Хороший 2" xfId="2286"/>
    <cellStyle name="Хороший 2 2" xfId="2287"/>
    <cellStyle name="Хороший 3" xfId="2288"/>
    <cellStyle name="Хороший 3 2" xfId="2289"/>
    <cellStyle name="Хороший 4" xfId="2290"/>
    <cellStyle name="Хороший 4 2" xfId="2291"/>
    <cellStyle name="Хороший 5" xfId="2292"/>
    <cellStyle name="Хороший 5 2" xfId="2293"/>
    <cellStyle name="Хороший 6" xfId="2294"/>
    <cellStyle name="Хороший 6 2" xfId="2295"/>
    <cellStyle name="Хороший 7" xfId="2296"/>
    <cellStyle name="Хороший 7 2" xfId="2297"/>
    <cellStyle name="Хороший 8" xfId="2298"/>
    <cellStyle name="Хороший 8 2" xfId="2299"/>
    <cellStyle name="Хороший 9" xfId="2300"/>
    <cellStyle name="Хороший 9 2" xfId="2301"/>
    <cellStyle name="Цена_продукта" xfId="2302"/>
    <cellStyle name="Цифры по центру с десятыми" xfId="2303"/>
    <cellStyle name="число" xfId="2304"/>
    <cellStyle name="Џђћ–…ќ’ќ›‰" xfId="2305"/>
    <cellStyle name="Шапка" xfId="2306"/>
    <cellStyle name="Шапка таблицы" xfId="2307"/>
    <cellStyle name="Шапка_4DNS.UPDATE.EXAMPLE" xfId="2308"/>
    <cellStyle name="ШАУ" xfId="2309"/>
    <cellStyle name="標準_PL-CF sheet" xfId="2310"/>
    <cellStyle name="䁺_x0001_" xfId="23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o-ver1\&#1101;&#1085;&#1077;&#1088;&#1075;&#1077;&#1090;&#1080;&#1082;&#1080;\&#1052;&#1080;&#1090;&#1077;&#1085;&#1077;&#1074;\&#1069;&#1083;&#1077;&#1082;&#1090;&#1088;&#1086;&#1101;&#1085;&#1077;&#1088;&#1075;&#1080;&#1103;\&#1041;&#1040;&#1051;&#1040;&#1053;&#1057;&#1067;%20&#1042;%20&#1044;&#1045;&#1055;&#1040;&#1056;&#1058;&#1040;&#1052;&#1045;&#1053;&#1058;\&#1041;&#1040;&#1051;&#1040;&#1053;&#1057;&#1067;%20&#1042;%20&#1044;&#1045;&#1055;&#1040;&#1056;&#1058;&#1040;&#1052;&#1045;&#1053;&#1058;%202018\&#1060;&#1072;&#1082;&#1090;&#1080;&#1095;&#1077;&#1089;&#1082;&#1080;&#1077;%20%20&#1073;&#1072;&#1083;&#1072;&#1085;&#1089;&#1086;&#1074;&#1099;&#1077;%20&#1087;&#1086;&#1082;&#1072;&#1079;&#1072;&#1090;&#1077;&#1083;&#1080;%20&#1079;&#1072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COMMON\&#1054;&#1090;&#1076;&#1077;&#1083;%20&#1089;&#1077;&#1090;&#1077;&#1081;%20%20%20%20%20%20%20&#1040;&#1054;-&#1101;&#1085;&#1077;&#1088;&#1075;&#1086;\&#1041;&#1080;&#1079;&#1085;&#1055;&#1083;&#1072;&#1085;_____2003\C&#1077;&#1090;_&#1041;&#1055;_002_02_(15_33)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yarregion.ru/depts/dtert/docsActivities/Users/mitenevvv/AppData/Roaming/Microsoft/Excel/FORM3.1.2013.SUMMARY%20&#1071;&#1088;&#1086;&#1089;&#1083;&#1072;&#1074;&#1089;&#1082;&#1072;&#1103;%20&#1086;&#1073;&#1083;&#1072;&#1089;&#1090;&#1100;(v2.0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&#1057;&#1074;&#1077;&#1090;&#1083;&#1072;&#1085;&#1072;\&#1086;&#1090;&#1095;&#1077;&#1090;&#1099;%20&#1048;&#1053;&#1069;&#1048;\&#1088;&#1072;&#1089;&#1089;&#1099;&#1083;&#1082;&#1072;\&#1088;&#1072;&#1089;&#1089;&#1099;&#1083;&#1082;&#1072;%20&#1048;&#1053;&#1069;&#1048;\&#1057;&#1077;&#1074;&#1077;&#1088;&#1086;-&#1047;&#1072;&#1087;&#1072;&#1076;\For%20Bezik%20&#1057;&#1090;&#1088;&#1072;&#1090;&#1077;&#1075;-1130-&#1080;&#1102;&#1083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yarregion.ru/depts/dtert/docsActivities/region/&#1071;&#1088;&#1086;&#1089;&#1083;&#1072;&#1074;&#1083;&#1100;%202012/FORM3.1.2012.SUMMARY(v1.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yarregion.ru/depts/dtert/docsActivities/Users/zhukovauv/AppData/Local/Microsoft/Windows/Temporary%20Internet%20Files/Content.Outlook/2KTUY9F0/PREDEL%20PEREDACHA%202012(v2%200d)%20%20&#1086;&#1090;%20&#1045;&#1048;&#1040;&#1057;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yarregion.ru/depts/dtert/docsActivities/Documents%20and%20Settings/Baryshnikova.MA/&#1056;&#1072;&#1073;&#1086;&#1095;&#1080;&#1081;%20&#1089;&#1090;&#1086;&#1083;/&#1044;&#1058;&#1080;&#1069;&#1069;%20&#1092;&#1086;&#1088;&#1084;&#1072;%2046&#1069;&#1069;%202013&#1075;/46EP.2011(v2.1)05-20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yarregion.ru/depts/dtert/docsActivities/region/DOCUME~1/user/LOCALS~1/Temp/Rar$DI39.3891/FORM3%201%202012%20&#1071;&#1088;&#1101;&#1085;&#1077;&#1088;&#1075;&#1086;(&#1089;%20&#1055;&#1052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&#1050;&#1054;&#1058;&#1051;&#1054;&#1042;&#1054;&#1049;%20&#1058;&#1040;&#1056;&#1048;&#1060;%202011\&#1064;&#1072;&#1073;&#1083;&#1086;&#1085;&#1099;%202011\&#1069;&#1069;_&#1055;&#1088;&#1086;&#1095;&#1080;&#1077;%20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yarregion.ru/depts/dtert/docsActivities/Users/mitenevvv/AppData/Roaming/Microsoft/Excel/&#1071;&#1043;&#1069;&#1057;%201.4,1.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yarregion.ru/Users/zhukovauv/Desktop/&#1041;&#1072;&#1083;&#1072;&#1085;&#1089;&#1099;%20&#1058;&#1057;&#1054;%202010-2011/&#1069;&#1083;&#1077;&#1082;&#1090;&#1088;&#1086;&#1085;&#1085;&#1099;&#1081;%20&#1092;&#1086;&#1088;&#1084;&#1072;&#1090;%202012-2014%20&#1055;&#1057;&#1054;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EliseevaEA\&#1052;&#1086;&#1080;%20&#1076;&#1086;&#1082;&#1091;&#1084;&#1077;&#1085;&#1090;&#1099;\&#1076;&#1083;&#1103;%20&#1053;&#1072;&#1090;&#1072;&#1096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4%20&#1041;&#1054;&#1051;&#1068;&#1064;&#1040;&#1071;%20&#1069;&#1051;&#1045;&#1050;&#1058;&#1056;&#1054;&#1069;&#1053;&#1045;&#1056;&#1043;&#1045;&#1058;&#1048;&#1050;&#1040;\&#1055;&#1045;&#1056;&#1045;&#1044;&#1040;&#1063;&#1040;%20&#1069;&#1051;&#1045;&#1050;&#1058;&#1056;&#1054;&#1069;&#1053;&#1045;&#1056;&#1043;&#1048;&#1048;\&#1050;&#1086;&#1090;&#1083;&#1086;&#1074;&#1086;&#1081;%20&#1090;&#1072;&#1088;&#1080;&#1092;\&#1042;&#1083;&#1072;&#1076;&#1080;&#1084;&#1080;&#1088;\&#1050;&#1086;&#1090;&#1083;&#1086;&#1074;&#1099;&#1077;%20&#1090;&#1072;&#1088;&#1080;&#1092;&#1099;\&#1069;&#1082;&#1089;&#1087;&#1077;&#1088;&#1090;&#1080;&#1079;&#1072;%20&#1075;&#1086;&#1088;&#1089;&#1077;&#1090;&#1077;&#1081;%202007\&#1069;&#1083;&#1077;&#1082;&#1090;&#1088;&#1086;&#1085;&#1085;&#1099;&#1081;%20&#1092;&#1086;&#1088;&#1084;&#1072;&#1090;%20&#1055;&#1086;&#1082;&#1088;&#1086;&#1074;%20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ser\&#1056;&#1072;&#1073;&#1086;&#1095;&#1080;&#1081;%20&#1089;&#1090;&#1086;&#1083;\2010%20&#1075;&#1086;&#1076;%20&#1042;&#1083;&#1072;&#1076;&#1080;&#1084;&#1080;&#1088;&#1089;&#1082;&#1072;&#1103;%20&#1086;&#1073;&#1083;&#1072;&#1089;&#1090;&#1100;\&#1064;&#1072;&#1073;&#1083;&#1086;&#1085;\&#1042;&#1083;&#1072;&#1076;&#1080;&#1084;&#1080;&#1088;&#1089;&#1082;&#1072;&#1103;%20&#1086;&#1073;&#1083;&#1072;&#1089;&#1090;&#1100;%202010%20&#1075;&#1086;&#1076;%2028%20&#1076;&#1077;&#1082;&#1072;&#1073;&#1088;&#1103;%20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ser\&#1056;&#1072;&#1073;&#1086;&#1095;&#1080;&#1081;%20&#1089;&#1090;&#1086;&#1083;\&#1052;&#1086;&#1089;&#1082;&#1086;&#1074;&#1089;&#1082;&#1072;&#1103;%20&#1086;&#1073;&#1083;&#1072;&#1089;&#1090;&#1100;%20&#1076;&#1086;&#1073;&#1072;&#1074;&#1080;&#1083;&#1080;%20&#1052;&#1069;&#1057;%2024%20&#1076;&#1077;&#1082;&#1072;&#1073;&#1088;&#1103;%202009%20&#1087;&#1077;&#1088;&#1077;&#1082;&#1088;&#1077;&#1089;&#1090;&#1082;&#1072;%20&#1084;&#1086;&#1097;&#1085;&#1086;&#1089;&#1090;&#110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4%20&#1041;&#1054;&#1051;&#1068;&#1064;&#1040;&#1071;%20&#1069;&#1051;&#1045;&#1050;&#1058;&#1056;&#1054;&#1069;&#1053;&#1045;&#1056;&#1043;&#1045;&#1058;&#1048;&#1050;&#1040;\&#1055;&#1045;&#1056;&#1045;&#1044;&#1040;&#1063;&#1040;%20&#1069;&#1051;&#1045;&#1050;&#1058;&#1056;&#1054;&#1069;&#1053;&#1045;&#1056;&#1043;&#1048;&#1048;\&#1055;&#1077;&#1088;&#1077;&#1082;&#1088;&#1077;&#1089;&#1090;&#1082;&#1072;%202007\&#1052;&#1086;&#1080;%20&#1076;&#1086;&#1082;&#1091;&#1084;&#1077;&#1085;&#1090;&#1099;\&#1082;&#1086;&#1087;&#1080;&#1103;%20&#1076;&#1083;&#1103;%20&#1052;&#1054;&#1069;&#1050;\Eliseeva\&#1052;&#1054;&#1069;&#1050;%20&#1089;&#1073;&#1086;&#1088;%20&#1076;&#1086;&#1082;&#1091;&#1084;&#1077;&#1085;&#1090;&#1086;&#1074;\2006%20&#1075;&#1086;&#1076;\&#1057;&#1042;&#1054;&#1044;%202006%20&#1090;&#1072;&#1088;&#1080;&#1092;&#1099;%20&#1058;&#1055;%20&#1089;&#1084;&#1077;&#1090;&#109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ланс (2)"/>
      <sheetName val="инструкция"/>
      <sheetName val="баланс"/>
      <sheetName val="Форма 46 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-15"/>
      <sheetName val="П-15-с"/>
      <sheetName val="П-16"/>
      <sheetName val="П-16-с"/>
      <sheetName val="(т)П-17"/>
      <sheetName val="( )П-18"/>
      <sheetName val="П-19"/>
      <sheetName val="П-20"/>
      <sheetName val="УЗ-21"/>
      <sheetName val="УЗ-22"/>
      <sheetName val="УЗ-23"/>
      <sheetName val="УЗ-24"/>
      <sheetName val="УЗ-25-"/>
      <sheetName val="УЗ-26"/>
      <sheetName val="УЗ-27"/>
      <sheetName val="УП-28"/>
      <sheetName val="УП-29"/>
      <sheetName val="УП-30"/>
      <sheetName val="УП-31"/>
      <sheetName val="УП-32"/>
      <sheetName val="УП-33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исок организаций"/>
      <sheetName val="Свод"/>
      <sheetName val="Ошибки загрузки"/>
      <sheetName val="Форма 3.1(свод)"/>
      <sheetName val="Форма 3.1(кварталы)"/>
      <sheetName val="Форма 16"/>
      <sheetName val="Комментарии"/>
      <sheetName val="Проверка"/>
      <sheetName val="AllSheetsInThisWorkbook"/>
      <sheetName val="TEHSHEET"/>
      <sheetName val="et_union"/>
      <sheetName val="REESTR_ORG"/>
      <sheetName val="REESTR_FILTERED"/>
      <sheetName val="modfrmReestr"/>
      <sheetName val="modCommandButton"/>
      <sheetName val="modProv"/>
      <sheetName val="modInsDel"/>
      <sheetName val="modUpdTemplMain"/>
      <sheetName val="modLoad"/>
      <sheetName val="modList01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8">
          <cell r="F8" t="str">
            <v>Ярославская область</v>
          </cell>
        </row>
      </sheetData>
      <sheetData sheetId="5">
        <row r="9">
          <cell r="D9">
            <v>1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Алтайский край</v>
          </cell>
          <cell r="G1">
            <v>2008</v>
          </cell>
        </row>
        <row r="2">
          <cell r="A2" t="str">
            <v>Амурская область</v>
          </cell>
          <cell r="G2">
            <v>2009</v>
          </cell>
        </row>
        <row r="3">
          <cell r="A3" t="str">
            <v>Архангельская область</v>
          </cell>
          <cell r="G3">
            <v>2010</v>
          </cell>
        </row>
        <row r="4">
          <cell r="A4" t="str">
            <v>Астраханская область</v>
          </cell>
          <cell r="G4">
            <v>2011</v>
          </cell>
        </row>
        <row r="5">
          <cell r="A5" t="str">
            <v>Белгородская область</v>
          </cell>
          <cell r="G5">
            <v>2012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г.Байконур</v>
          </cell>
        </row>
        <row r="12">
          <cell r="A12" t="str">
            <v>г. Москва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УФ-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Список организаций"/>
      <sheetName val="Свод"/>
      <sheetName val="Ошибки загрузки"/>
      <sheetName val="Форма 3.1(свод)"/>
      <sheetName val="Комментарии"/>
      <sheetName val="Проверка"/>
      <sheetName val="AllSheetsInThisWorkbook"/>
      <sheetName val="TEHSHEET"/>
      <sheetName val="et_union"/>
      <sheetName val="REESTR_ORG"/>
      <sheetName val="REESTR_FILTERED"/>
      <sheetName val="modfrmReestr"/>
      <sheetName val="modCommandButton"/>
      <sheetName val="modReestr"/>
      <sheetName val="modProv"/>
      <sheetName val="modLoad"/>
    </sheetNames>
    <sheetDataSet>
      <sheetData sheetId="0"/>
      <sheetData sheetId="1"/>
      <sheetData sheetId="2">
        <row r="8">
          <cell r="F8" t="str">
            <v>Ярославская область</v>
          </cell>
        </row>
        <row r="10">
          <cell r="F10">
            <v>2012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равочники"/>
      <sheetName val="P2.1 усл. единицы"/>
      <sheetName val="P2.2 усл. единицы"/>
      <sheetName val="4 баланс ээ"/>
      <sheetName val="5 баланс мощности"/>
      <sheetName val="НВВ РСК 2011"/>
      <sheetName val="НВВ РСК 2012 (I полугодие)"/>
      <sheetName val="НВВ РСК 2012 (II полугодие)"/>
      <sheetName val="НВВ РСК 2012"/>
      <sheetName val="Расчет котлового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НВВ по RAB (2012-2017)"/>
      <sheetName val="Расчет НВВ РСК - индексация"/>
      <sheetName val="Проверка"/>
      <sheetName val="et_union_hor"/>
      <sheetName val="et_union_ver"/>
      <sheetName val="modHyp"/>
      <sheetName val="modChange"/>
      <sheetName val="TEHSHEET"/>
      <sheetName val="modUpdTemplMain"/>
      <sheetName val="AllSheetsInThisWorkbook"/>
      <sheetName val="REESTR_ORG"/>
      <sheetName val="REESTR_FILTERED"/>
      <sheetName val="modfrmReestr"/>
      <sheetName val="modCommandButton"/>
      <sheetName val="modProv"/>
      <sheetName val="modList00"/>
      <sheetName val="modList04"/>
      <sheetName val="Лист1"/>
    </sheetNames>
    <sheetDataSet>
      <sheetData sheetId="0">
        <row r="3">
          <cell r="B3" t="str">
            <v>Версия 2.0d</v>
          </cell>
        </row>
      </sheetData>
      <sheetData sheetId="1"/>
      <sheetData sheetId="2"/>
      <sheetData sheetId="3"/>
      <sheetData sheetId="4">
        <row r="8">
          <cell r="F8" t="str">
            <v>Ярославская область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ЭЭ сет организациями"/>
      <sheetName val="Проверка"/>
      <sheetName val="AllSheetsInThisWorkbook"/>
      <sheetName val="modUpdTemplMain"/>
      <sheetName val="REESTR_ORG"/>
      <sheetName val="Statistic"/>
      <sheetName val="REESTR_FILTERED"/>
      <sheetName val="REESTR_MO"/>
      <sheetName val="TEHSHEET"/>
      <sheetName val="modProv"/>
      <sheetName val="modfrmReestr"/>
      <sheetName val="modCommandButton"/>
      <sheetName val="modReestr"/>
      <sheetName val="modClassifierVali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D2" t="str">
            <v>Большесельский муниципальный район</v>
          </cell>
        </row>
        <row r="3">
          <cell r="D3" t="str">
            <v>Борисоглебский муниципальный район</v>
          </cell>
        </row>
        <row r="4">
          <cell r="D4" t="str">
            <v>Брейтовский муниципальный район</v>
          </cell>
        </row>
        <row r="5">
          <cell r="D5" t="str">
            <v>Гаврилов-Ямский муниципальный район</v>
          </cell>
        </row>
        <row r="6">
          <cell r="D6" t="str">
            <v>Городской округ г.Переславль-Залесский</v>
          </cell>
        </row>
        <row r="7">
          <cell r="D7" t="str">
            <v>Городской округ г.Рыбинск</v>
          </cell>
        </row>
        <row r="8">
          <cell r="D8" t="str">
            <v>Городской округ г.Ярославль</v>
          </cell>
        </row>
        <row r="9">
          <cell r="D9" t="str">
            <v>Даниловский муниципальный район</v>
          </cell>
        </row>
        <row r="10">
          <cell r="D10" t="str">
            <v>Любимский муниципальный район</v>
          </cell>
        </row>
        <row r="11">
          <cell r="D11" t="str">
            <v>Мышкинский муниципальный район</v>
          </cell>
        </row>
        <row r="12">
          <cell r="D12" t="str">
            <v>Некоузский муниципальный район</v>
          </cell>
        </row>
        <row r="13">
          <cell r="D13" t="str">
            <v>Некрасовский муниципальный район</v>
          </cell>
        </row>
        <row r="14">
          <cell r="D14" t="str">
            <v>Первомайский муниципальный район</v>
          </cell>
        </row>
        <row r="15">
          <cell r="D15" t="str">
            <v>Переславский муниципальный район</v>
          </cell>
        </row>
        <row r="16">
          <cell r="D16" t="str">
            <v>Пошехонский муниципальный район</v>
          </cell>
        </row>
        <row r="17">
          <cell r="D17" t="str">
            <v>Ростовский муниципальный район</v>
          </cell>
        </row>
        <row r="18">
          <cell r="D18" t="str">
            <v>Рыбинский муниципальный район</v>
          </cell>
        </row>
        <row r="19">
          <cell r="D19" t="str">
            <v>Тутаевский муниципальный район</v>
          </cell>
        </row>
        <row r="20">
          <cell r="D20" t="str">
            <v>Угличский муниципальный район</v>
          </cell>
        </row>
        <row r="21">
          <cell r="D21" t="str">
            <v>Ярославский муниципальный район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 refreshError="1"/>
      <sheetData sheetId="1" refreshError="1"/>
      <sheetData sheetId="2">
        <row r="13">
          <cell r="F13" t="str">
            <v>ОАО "МРСК Центра" филиал "Ярэнерго"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Баланс энергии"/>
      <sheetName val="Баланс мощности"/>
      <sheetName val="П2.1"/>
      <sheetName val="П2.2"/>
      <sheetName val="амортизация по уровням напряжен"/>
      <sheetName val="П.1.17"/>
      <sheetName val="П.1.16. оплата труда"/>
      <sheetName val="Отчисления на соц. нужды"/>
      <sheetName val="материалы"/>
      <sheetName val="Ремонты 2011"/>
      <sheetName val="Сводная ремонт"/>
      <sheetName val="Проч.прямые"/>
      <sheetName val="Цеховые"/>
      <sheetName val="Общеэксплуатационные"/>
      <sheetName val="П.1.20. расшифровка КВЛ 2010"/>
      <sheetName val="КВЛ Сводная"/>
      <sheetName val="соц характер"/>
      <sheetName val="Н на Им"/>
      <sheetName val="П.1.18. Калькуляция"/>
      <sheetName val="П.1.21 Прибыль"/>
      <sheetName val="НВВ передача"/>
      <sheetName val="П.1.24"/>
      <sheetName val="П.1.25"/>
      <sheetName val="Сводная тарифа "/>
      <sheetName val="Сводная тарифа эксп"/>
      <sheetName val="Распределение НВВ"/>
      <sheetName val="Смета на подпись ДЦТ"/>
      <sheetName val="Смета для ФСТ"/>
    </sheetNames>
    <sheetDataSet>
      <sheetData sheetId="0" refreshError="1"/>
      <sheetData sheetId="1">
        <row r="8">
          <cell r="B8" t="str">
            <v xml:space="preserve">Поступление эл.энергии в сеть , ВСЕГО 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 t="str">
            <v>из смежной сети, всего</v>
          </cell>
          <cell r="D9" t="str">
            <v>х</v>
          </cell>
          <cell r="E9">
            <v>0</v>
          </cell>
          <cell r="F9">
            <v>0</v>
          </cell>
          <cell r="G9">
            <v>0</v>
          </cell>
        </row>
        <row r="14">
          <cell r="B14" t="str">
            <v>от электростанций</v>
          </cell>
        </row>
        <row r="15">
          <cell r="B15" t="str">
            <v>от ОАО "ФСК ЕЭС"</v>
          </cell>
        </row>
      </sheetData>
      <sheetData sheetId="2">
        <row r="3">
          <cell r="A3" t="str">
            <v>Калькуляция себестоимости передачи электрической энергии _____</v>
          </cell>
        </row>
      </sheetData>
      <sheetData sheetId="3">
        <row r="9">
          <cell r="A9" t="str">
            <v>введите название</v>
          </cell>
        </row>
      </sheetData>
      <sheetData sheetId="4">
        <row r="3">
          <cell r="A3" t="str">
            <v>План ремонтных работ на 2011 год_________________________________</v>
          </cell>
        </row>
      </sheetData>
      <sheetData sheetId="5">
        <row r="8">
          <cell r="B8" t="str">
            <v xml:space="preserve">Поступление эл.энергии в сеть , ВСЕГО </v>
          </cell>
        </row>
      </sheetData>
      <sheetData sheetId="6">
        <row r="3">
          <cell r="A3" t="str">
            <v>Прочие прямые расходы, связанные с передачей электрической энергии _______________________  на 2011 г.</v>
          </cell>
        </row>
      </sheetData>
      <sheetData sheetId="7"/>
      <sheetData sheetId="8">
        <row r="3">
          <cell r="A3" t="str">
            <v>Общеэксплуатационные расходы _________________________  на 2011 г.</v>
          </cell>
        </row>
      </sheetData>
      <sheetData sheetId="9">
        <row r="4">
          <cell r="A4" t="str">
            <v>Расходы на капитальные вложения, относимые на услуги по передаче электрической энергии                 _____________  на 2011 г.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</sheetData>
      <sheetData sheetId="10">
        <row r="3">
          <cell r="A3" t="str">
            <v>План ремонтных работ на 2011 год_________________________________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5">
          <cell r="A15" t="str">
            <v>введите название</v>
          </cell>
        </row>
        <row r="16">
          <cell r="A16" t="str">
            <v>введите название</v>
          </cell>
        </row>
        <row r="17">
          <cell r="A17" t="str">
            <v>введите название</v>
          </cell>
        </row>
      </sheetData>
      <sheetData sheetId="11">
        <row r="3">
          <cell r="A3" t="str">
            <v>Расходы социального характера _____________  на 2011 г.</v>
          </cell>
        </row>
      </sheetData>
      <sheetData sheetId="12">
        <row r="3">
          <cell r="A3" t="str">
            <v>Прочие прямые расходы, связанные с передачей электрической энергии _______________________  на 2011 г.</v>
          </cell>
        </row>
        <row r="11">
          <cell r="A11" t="str">
            <v>Экспертиза необходимой валовой выручки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3">
        <row r="3">
          <cell r="A3" t="str">
            <v>Цеховые расходы _______________________________  на 2011 г.</v>
          </cell>
        </row>
      </sheetData>
      <sheetData sheetId="14">
        <row r="3">
          <cell r="A3" t="str">
            <v>Общеэксплуатационные расходы _________________________  на 2011 г.</v>
          </cell>
        </row>
        <row r="11">
          <cell r="A11" t="str">
            <v>введите название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5">
        <row r="4">
          <cell r="A4" t="str">
            <v>Расходы на капитальные вложения, относимые на услуги по передаче электрической энергии                 _____________  на 2011 г.</v>
          </cell>
        </row>
        <row r="12">
          <cell r="A12" t="str">
            <v>объект</v>
          </cell>
        </row>
        <row r="13">
          <cell r="A13" t="str">
            <v>объект</v>
          </cell>
        </row>
        <row r="14">
          <cell r="A14" t="str">
            <v>объект</v>
          </cell>
        </row>
        <row r="17">
          <cell r="A17" t="str">
            <v>объект</v>
          </cell>
        </row>
        <row r="18">
          <cell r="A18" t="str">
            <v>объект</v>
          </cell>
        </row>
        <row r="21">
          <cell r="A21" t="str">
            <v>объект</v>
          </cell>
        </row>
        <row r="22">
          <cell r="A22" t="str">
            <v>объект</v>
          </cell>
        </row>
        <row r="25">
          <cell r="A25" t="str">
            <v>объект</v>
          </cell>
        </row>
        <row r="26">
          <cell r="A26" t="str">
            <v>объект</v>
          </cell>
        </row>
        <row r="29">
          <cell r="A29" t="str">
            <v>объект</v>
          </cell>
        </row>
        <row r="30">
          <cell r="A30" t="str">
            <v>объект</v>
          </cell>
        </row>
        <row r="33">
          <cell r="A33" t="str">
            <v>объект, га</v>
          </cell>
        </row>
        <row r="34">
          <cell r="A34" t="str">
            <v>объект</v>
          </cell>
        </row>
        <row r="37">
          <cell r="A37" t="str">
            <v>объект</v>
          </cell>
        </row>
        <row r="38">
          <cell r="A38" t="str">
            <v>объект</v>
          </cell>
        </row>
      </sheetData>
      <sheetData sheetId="16">
        <row r="3">
          <cell r="A3" t="str">
            <v>Расходы на капитальные вложения _____________  на 2011 г.</v>
          </cell>
        </row>
      </sheetData>
      <sheetData sheetId="17">
        <row r="3">
          <cell r="A3" t="str">
            <v>Расходы социального характера _____________  на 2011 г.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  <row r="19">
          <cell r="A19" t="str">
            <v>введите название</v>
          </cell>
        </row>
        <row r="20">
          <cell r="A20" t="str">
            <v>введите название</v>
          </cell>
        </row>
      </sheetData>
      <sheetData sheetId="18">
        <row r="3">
          <cell r="A3" t="str">
            <v>Прочие прямые расходы, связанные с передачей электрической энергии _______________________  на 2011 г.</v>
          </cell>
        </row>
        <row r="8">
          <cell r="E8">
            <v>0</v>
          </cell>
          <cell r="F8">
            <v>0</v>
          </cell>
        </row>
        <row r="9">
          <cell r="E9">
            <v>0</v>
          </cell>
          <cell r="F9">
            <v>0</v>
          </cell>
        </row>
      </sheetData>
      <sheetData sheetId="19">
        <row r="3">
          <cell r="A3" t="str">
            <v>Калькуляция себестоимости передачи электрической энергии _____</v>
          </cell>
        </row>
      </sheetData>
      <sheetData sheetId="20">
        <row r="3">
          <cell r="A3" t="str">
            <v>Расчет балансовой прибыли, принимаемой при установлении тарифа на передачу электрической энергии _______________________________________________</v>
          </cell>
        </row>
      </sheetData>
      <sheetData sheetId="21" refreshError="1"/>
      <sheetData sheetId="22">
        <row r="4">
          <cell r="A4" t="str">
            <v>Расходы на капитальные вложения, относимые на услуги по передаче электрической энергии                 _____________  на 2011 г.</v>
          </cell>
        </row>
      </sheetData>
      <sheetData sheetId="23">
        <row r="3">
          <cell r="A3" t="str">
            <v>Расходы на капитальные вложения _____________  на 2011 г.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2.1"/>
      <sheetName val="П2.2"/>
      <sheetName val="П1.4"/>
      <sheetName val="П1.4(транзит)"/>
      <sheetName val="П1.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Баланс энергии"/>
      <sheetName val="Баланс энергии (транзит)"/>
      <sheetName val="Баланс мощности"/>
      <sheetName val="TEHSHEET"/>
    </sheetNames>
    <sheetDataSet>
      <sheetData sheetId="0" refreshError="1"/>
      <sheetData sheetId="1"/>
      <sheetData sheetId="2"/>
      <sheetData sheetId="3"/>
      <sheetData sheetId="4">
        <row r="7">
          <cell r="E7" t="str">
            <v>Январь</v>
          </cell>
        </row>
        <row r="8">
          <cell r="E8" t="str">
            <v>Февраль</v>
          </cell>
        </row>
        <row r="9">
          <cell r="E9" t="str">
            <v>Март</v>
          </cell>
        </row>
        <row r="10">
          <cell r="E10" t="str">
            <v>Апрель</v>
          </cell>
        </row>
        <row r="11">
          <cell r="E11" t="str">
            <v>Май</v>
          </cell>
        </row>
        <row r="12">
          <cell r="E12" t="str">
            <v>Июнь</v>
          </cell>
        </row>
        <row r="13">
          <cell r="E13" t="str">
            <v>Июль</v>
          </cell>
        </row>
        <row r="14">
          <cell r="E14" t="str">
            <v>Август</v>
          </cell>
        </row>
        <row r="15">
          <cell r="E15" t="str">
            <v>Сентябрь</v>
          </cell>
        </row>
        <row r="16">
          <cell r="E16" t="str">
            <v>Октябрь</v>
          </cell>
        </row>
        <row r="17">
          <cell r="E17" t="str">
            <v>Ноябрь</v>
          </cell>
        </row>
        <row r="18">
          <cell r="E18" t="str">
            <v>Декабрь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(с БП) (2)"/>
      <sheetName val="Производство электроэнергии"/>
      <sheetName val="SHPZ"/>
    </sheetNames>
    <sheetDataSet>
      <sheetData sheetId="0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Титульный лист С-П"/>
      <sheetName val="ФИНПЛАН"/>
      <sheetName val="2002(v1)"/>
      <sheetName val="13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Фин план"/>
      <sheetName val="даты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2">
          <cell r="A2">
            <v>1.0489999999999999</v>
          </cell>
        </row>
      </sheetData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НВВ утв тариф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труктура по"/>
      <sheetName val="Баланс энергии"/>
      <sheetName val="Баланс мощности"/>
      <sheetName val="П2.1"/>
      <sheetName val="П2.2"/>
      <sheetName val="Ввод выбытие ОС"/>
      <sheetName val="Расчет амортизации"/>
      <sheetName val="амортизация по уровням напряжен"/>
      <sheetName val="П.1.17"/>
      <sheetName val="численность"/>
      <sheetName val="ФОТ на 2006 год"/>
      <sheetName val="ФОТ 2007 предпр."/>
      <sheetName val="ФОТ 2007 эксперты"/>
      <sheetName val="П.1.16. оплата труда"/>
      <sheetName val="ЕСН"/>
      <sheetName val="ГСМ"/>
      <sheetName val="материалы"/>
      <sheetName val="Ремонты 2007"/>
      <sheetName val="Ремонты 2006 "/>
      <sheetName val="Ремонты 2005 "/>
      <sheetName val="Сводная ремонт"/>
      <sheetName val="УПХ"/>
      <sheetName val="УНПХ"/>
      <sheetName val="Земельный налог"/>
      <sheetName val="Пл за Зем"/>
      <sheetName val="Транспортн"/>
      <sheetName val="Экол пл"/>
      <sheetName val="ОТ и ТБ"/>
      <sheetName val="Аренда им"/>
      <sheetName val="Команд"/>
      <sheetName val="Обуч"/>
      <sheetName val="Страхов"/>
      <sheetName val="Услуги банков"/>
      <sheetName val="проценты кредит"/>
      <sheetName val="Н на Им"/>
      <sheetName val="долги"/>
      <sheetName val="др внереал расходы"/>
      <sheetName val=" КВЛ 2005"/>
      <sheetName val=" КВЛ 2006"/>
      <sheetName val=" КВЛ 2007"/>
      <sheetName val="КВЛ Сводная"/>
      <sheetName val="отчисления собств дивиденды"/>
      <sheetName val="соц характер"/>
      <sheetName val="резервный фонд"/>
      <sheetName val="Др проч"/>
      <sheetName val="прочие расходы прибыль"/>
      <sheetName val="выпадающий доход"/>
      <sheetName val="калькуляция 2005-2007"/>
      <sheetName val=" НВВ передача"/>
      <sheetName val="П.1.18. Калькуляция"/>
      <sheetName val="П.1.21 Прибыль"/>
      <sheetName val="НВВ общая"/>
      <sheetName val="Расчет тарифа ЭСО"/>
      <sheetName val="Расчет тарифа эксперты"/>
      <sheetName val="Лист13"/>
      <sheetName val="ИТОГИ  по Н,Р,Э,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Структура ВКС"/>
      <sheetName val="Регион"/>
      <sheetName val="Энергопотребление региона"/>
      <sheetName val="Заявка сбытов на опте"/>
      <sheetName val="ФФ"/>
      <sheetName val="РФ"/>
      <sheetName val="Структура ВЭС"/>
      <sheetName val="Структура РУС"/>
      <sheetName val="Структура Радуга"/>
      <sheetName val="Сводная структура региона"/>
      <sheetName val="5"/>
      <sheetName val="4"/>
      <sheetName val="24"/>
      <sheetName val="25"/>
      <sheetName val="Тариф население"/>
      <sheetName val="Меню ВЭС"/>
      <sheetName val="население"/>
      <sheetName val="котел"/>
      <sheetName val="П 1 27 ВЭС"/>
      <sheetName val="Меню ВКС"/>
      <sheetName val="П 1 27 ВКС"/>
      <sheetName val="Меню РУС"/>
      <sheetName val="П 1 27 РУС"/>
      <sheetName val="П 1 27 Русэнергоресурс"/>
      <sheetName val="П 1 27 Гарантэнерго"/>
      <sheetName val="П 1 27 ВЭСК"/>
      <sheetName val="Меню Радуга"/>
      <sheetName val="П 1 27 Радуга"/>
      <sheetName val="П 1 27 свод"/>
      <sheetName val="Доходы ВЭС"/>
      <sheetName val="Расходы ВЭС"/>
      <sheetName val="Доходы ВКС"/>
      <sheetName val="Расходы ВКС"/>
      <sheetName val="Доходы Рус"/>
      <sheetName val="Расходы Рус"/>
      <sheetName val="Доходы Радуга"/>
      <sheetName val="Расходы Радуга"/>
      <sheetName val="Расчет тарифов по группам"/>
      <sheetName val="Сводные тарифы"/>
      <sheetName val=" НВВ передач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"/>
      <sheetName val="Балансовые решения"/>
      <sheetName val="Энергопотребление региона"/>
      <sheetName val="ПО"/>
      <sheetName val="5"/>
      <sheetName val="4"/>
      <sheetName val="24"/>
      <sheetName val="25"/>
      <sheetName val="Расчет тарифов по группам"/>
      <sheetName val="Динамика тарифов"/>
      <sheetName val="Котловые тарифы"/>
      <sheetName val="РФ"/>
      <sheetName val="ФФ"/>
      <sheetName val="П 1 27 Свод регион"/>
      <sheetName val="Меню РУСИК"/>
      <sheetName val="П 1 27 РУСИК"/>
      <sheetName val="Меню МЭС"/>
      <sheetName val="Маржа МЭС"/>
      <sheetName val="П 1 27 МЭС"/>
      <sheetName val="П 1 27 ЭКСМО"/>
      <sheetName val="П 1 27 ВСК-Энерго"/>
      <sheetName val="П 1 27 ПРОТЭП"/>
      <sheetName val="П 1 27 ОПП опт"/>
      <sheetName val="Меню Химэнергосбыт"/>
      <sheetName val="Химэнергосбыт"/>
      <sheetName val="П 1 27 ОПП"/>
      <sheetName val="Меню Балашиха"/>
      <sheetName val="Маржа Балашиха"/>
      <sheetName val="Балашиха"/>
      <sheetName val="Меню Истра"/>
      <sheetName val="Маржа Истра"/>
      <sheetName val="Истра"/>
      <sheetName val="Меню Ивантеевка"/>
      <sheetName val="Маржа Ивантеевка"/>
      <sheetName val="Ивантеевка"/>
      <sheetName val="Меню Королев"/>
      <sheetName val="Маржа Королев"/>
      <sheetName val="Королев"/>
      <sheetName val="Меню Красногорск"/>
      <sheetName val="Маржа Красногорск"/>
      <sheetName val="Красногорск"/>
      <sheetName val="Меню Мытищи"/>
      <sheetName val="Маржа Мытищи"/>
      <sheetName val="Мытищи"/>
      <sheetName val="Меню Троицк"/>
      <sheetName val="Маржа Троицк"/>
      <sheetName val="Троицк"/>
      <sheetName val="Меню Звенигород"/>
      <sheetName val="Звенигород"/>
      <sheetName val="Коломна"/>
      <sheetName val="Меню Коломна"/>
      <sheetName val="Ильинка"/>
      <sheetName val="Домодедово"/>
      <sheetName val="Лобня"/>
      <sheetName val="Лыткарино"/>
      <sheetName val="Фрязино"/>
      <sheetName val="Щелково"/>
      <sheetName val="Сводная ОПП"/>
      <sheetName val="Раменское"/>
      <sheetName val="Гжель"/>
      <sheetName val="Красноармейскэнерго"/>
      <sheetName val="НВВ утв тариф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НВВ утв тарифы"/>
      <sheetName val="Лист1"/>
      <sheetName val="ИТ-бюдж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ср тарифы"/>
      <sheetName val="НВВ утв тарифы (скорр баланс)"/>
      <sheetName val="НВВ утв тарифы"/>
      <sheetName val="НВВ система утв тарифы"/>
      <sheetName val="москва"/>
      <sheetName val="область"/>
      <sheetName val="ФОТ"/>
      <sheetName val="прибыль ЭКМО"/>
      <sheetName val="Лист2"/>
      <sheetName val="Лист1"/>
      <sheetName val="Лист3"/>
      <sheetName val="смета2005"/>
      <sheetName val="смета скорр"/>
      <sheetName val="АУП"/>
      <sheetName val="смета ЭКМО"/>
      <sheetName val="ФСК"/>
      <sheetName val="баланс"/>
      <sheetName val="баланс ФП"/>
      <sheetName val="смета"/>
      <sheetName val="тариф НВВ ФП"/>
      <sheetName val="баланс 3года"/>
      <sheetName val="п 1.1"/>
      <sheetName val="НВВ система утв тарифы (2)"/>
      <sheetName val="НВВ система 2007"/>
      <sheetName val="НВВ1"/>
      <sheetName val="НВВ2"/>
      <sheetName val="НВВ (таб1)"/>
      <sheetName val="НВВ  (Таб2)"/>
      <sheetName val="НВВ Москва "/>
      <sheetName val="НВВ Обл"/>
      <sheetName val="НВВ (таб1) (2)"/>
      <sheetName val="НВВ (Таб2) (2)"/>
      <sheetName val="НВВ Москва (2)"/>
      <sheetName val="НВВ Обл (2)"/>
      <sheetName val="НВВ МГЭК"/>
      <sheetName val="НВВ МГЭК(Таб2)"/>
      <sheetName val="НВВ  (таб1) (3)"/>
      <sheetName val="НВВ (Таб2) (3)"/>
      <sheetName val="НВВ Москва (3)"/>
      <sheetName val="НВВ Обл (3)"/>
      <sheetName val="лизинг присоединения"/>
      <sheetName val="смета ЭКМО (2)"/>
      <sheetName val="ФСК (2)"/>
      <sheetName val="баланс (2007 сбыт)"/>
      <sheetName val="НВВ Москва"/>
      <sheetName val="НВВ Москва-"/>
      <sheetName val="НВВ Москва+"/>
      <sheetName val="НВВ Область-"/>
      <sheetName val="НВВ Область+"/>
      <sheetName val="НВВ всего-"/>
      <sheetName val="НВВ всего+"/>
      <sheetName val="смета (2)"/>
      <sheetName val="тариф НВВ ФП (2)"/>
      <sheetName val="Лист3 (2)"/>
      <sheetName val="ИТОГИ  по Н,Р,Э,Q"/>
    </sheetNames>
    <sheetDataSet>
      <sheetData sheetId="0" refreshError="1"/>
      <sheetData sheetId="1"/>
      <sheetData sheetId="2">
        <row r="17">
          <cell r="H17">
            <v>9488963.222000001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S126"/>
  <sheetViews>
    <sheetView tabSelected="1" zoomScale="60" zoomScaleNormal="6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3" sqref="K23"/>
    </sheetView>
  </sheetViews>
  <sheetFormatPr defaultColWidth="9.140625" defaultRowHeight="15"/>
  <cols>
    <col min="1" max="1" width="5.7109375" style="7" customWidth="1"/>
    <col min="2" max="2" width="46.28515625" style="7" customWidth="1"/>
    <col min="3" max="3" width="13.42578125" style="7" customWidth="1"/>
    <col min="4" max="4" width="14.42578125" style="7" customWidth="1"/>
    <col min="5" max="6" width="11.28515625" style="7" customWidth="1"/>
    <col min="7" max="7" width="15.28515625" style="7" customWidth="1"/>
    <col min="8" max="8" width="13.42578125" style="7" customWidth="1"/>
    <col min="9" max="9" width="14.28515625" style="7" customWidth="1"/>
    <col min="10" max="11" width="11.42578125" style="7" customWidth="1"/>
    <col min="12" max="12" width="12.5703125" style="7" customWidth="1"/>
    <col min="13" max="13" width="13.28515625" style="7" customWidth="1"/>
    <col min="14" max="14" width="12.85546875" style="7" customWidth="1"/>
    <col min="15" max="15" width="9.28515625" style="7" customWidth="1"/>
    <col min="16" max="16" width="11.85546875" style="7" customWidth="1"/>
    <col min="17" max="17" width="12.5703125" style="7" customWidth="1"/>
    <col min="18" max="18" width="13.7109375" style="7" customWidth="1"/>
    <col min="19" max="19" width="14" style="7" customWidth="1"/>
    <col min="20" max="20" width="9.42578125" style="7" customWidth="1"/>
    <col min="21" max="21" width="12.28515625" style="7" customWidth="1"/>
    <col min="22" max="22" width="13.28515625" style="7" customWidth="1"/>
    <col min="23" max="23" width="13.42578125" style="7" customWidth="1"/>
    <col min="24" max="24" width="13" style="7" customWidth="1"/>
    <col min="25" max="25" width="9.28515625" style="7" customWidth="1"/>
    <col min="26" max="26" width="12.5703125" style="7" customWidth="1"/>
    <col min="27" max="27" width="12.140625" style="7" customWidth="1"/>
    <col min="28" max="28" width="13.140625" style="7" customWidth="1"/>
    <col min="29" max="29" width="13.28515625" style="7" customWidth="1"/>
    <col min="30" max="30" width="9.28515625" style="7" customWidth="1"/>
    <col min="31" max="31" width="10.42578125" style="7" customWidth="1"/>
    <col min="32" max="32" width="14" style="7" customWidth="1"/>
    <col min="33" max="33" width="12.85546875" style="7" customWidth="1"/>
    <col min="34" max="34" width="13.5703125" style="7" customWidth="1"/>
    <col min="35" max="35" width="9.28515625" style="7" customWidth="1"/>
    <col min="36" max="36" width="10.42578125" style="7" customWidth="1"/>
    <col min="37" max="37" width="12.28515625" style="7" customWidth="1"/>
    <col min="38" max="38" width="14.42578125" style="7" customWidth="1"/>
    <col min="39" max="39" width="13.28515625" style="7" customWidth="1"/>
    <col min="40" max="40" width="9.28515625" style="7" customWidth="1"/>
    <col min="41" max="41" width="11.5703125" style="7" customWidth="1"/>
    <col min="42" max="42" width="13.140625" style="7" customWidth="1"/>
    <col min="43" max="43" width="15.28515625" style="7" customWidth="1"/>
    <col min="44" max="44" width="14" style="7" customWidth="1"/>
    <col min="45" max="45" width="9.28515625" style="7" customWidth="1"/>
    <col min="46" max="46" width="11.140625" style="7" customWidth="1"/>
    <col min="47" max="47" width="12.7109375" style="7" customWidth="1"/>
    <col min="48" max="48" width="12.85546875" style="7" customWidth="1"/>
    <col min="49" max="49" width="12.7109375" style="7" customWidth="1"/>
    <col min="50" max="50" width="9.28515625" style="7" customWidth="1"/>
    <col min="51" max="51" width="10.42578125" style="7" customWidth="1"/>
    <col min="52" max="52" width="12.85546875" style="7" customWidth="1"/>
    <col min="53" max="53" width="12.7109375" style="7" customWidth="1"/>
    <col min="54" max="54" width="13" style="7" customWidth="1"/>
    <col min="55" max="55" width="9.28515625" style="7" customWidth="1"/>
    <col min="56" max="56" width="10.42578125" style="7" customWidth="1"/>
    <col min="57" max="57" width="12.140625" style="7" customWidth="1"/>
    <col min="58" max="58" width="13" style="7" customWidth="1"/>
    <col min="59" max="59" width="13.42578125" style="7" customWidth="1"/>
    <col min="60" max="60" width="9.28515625" style="7" customWidth="1"/>
    <col min="61" max="61" width="11.28515625" style="7" customWidth="1"/>
    <col min="62" max="62" width="12.7109375" style="7" customWidth="1"/>
    <col min="63" max="63" width="14.28515625" style="7" customWidth="1"/>
    <col min="64" max="64" width="13.42578125" style="7" customWidth="1"/>
    <col min="65" max="65" width="9.28515625" style="7" customWidth="1"/>
    <col min="66" max="66" width="11.28515625" style="7" customWidth="1"/>
    <col min="67" max="67" width="12.5703125" style="7" customWidth="1"/>
    <col min="68" max="68" width="13" style="7" customWidth="1"/>
    <col min="69" max="69" width="13.85546875" style="7" customWidth="1"/>
    <col min="70" max="70" width="9.28515625" style="7" customWidth="1"/>
    <col min="71" max="71" width="12.5703125" style="7" customWidth="1"/>
    <col min="72" max="72" width="13.42578125" style="7" customWidth="1"/>
    <col min="73" max="73" width="13" style="7" customWidth="1"/>
    <col min="74" max="74" width="12.85546875" style="7" customWidth="1"/>
    <col min="75" max="75" width="9.28515625" style="7" customWidth="1"/>
    <col min="76" max="76" width="12.28515625" style="7" customWidth="1"/>
    <col min="77" max="77" width="13.28515625" style="7" customWidth="1"/>
    <col min="78" max="78" width="13.140625" style="7" customWidth="1"/>
    <col min="79" max="79" width="12.7109375" style="7" customWidth="1"/>
    <col min="80" max="80" width="9.28515625" style="7" customWidth="1"/>
    <col min="81" max="81" width="12.42578125" style="7" customWidth="1"/>
    <col min="82" max="82" width="12.28515625" style="7" customWidth="1"/>
    <col min="83" max="83" width="14.85546875" style="7" customWidth="1"/>
    <col min="84" max="84" width="13.5703125" style="7" customWidth="1"/>
    <col min="85" max="85" width="9.28515625" style="7" customWidth="1"/>
    <col min="86" max="86" width="12.140625" style="7" customWidth="1"/>
    <col min="87" max="87" width="13.28515625" style="7" customWidth="1"/>
    <col min="88" max="88" width="14.42578125" style="7" customWidth="1"/>
    <col min="89" max="89" width="14.28515625" style="7" customWidth="1"/>
    <col min="90" max="90" width="9.28515625" style="7" customWidth="1"/>
    <col min="91" max="91" width="13.42578125" style="7" customWidth="1"/>
    <col min="92" max="92" width="14.42578125" style="7" customWidth="1"/>
    <col min="93" max="93" width="13.5703125" style="7" customWidth="1"/>
    <col min="94" max="94" width="13.7109375" style="7" customWidth="1"/>
    <col min="95" max="95" width="9.28515625" style="7" customWidth="1"/>
    <col min="96" max="96" width="13.85546875" style="7" customWidth="1"/>
    <col min="97" max="97" width="14" style="7" customWidth="1"/>
    <col min="98" max="16384" width="9.140625" style="7"/>
  </cols>
  <sheetData>
    <row r="1" spans="1:97" s="2" customFormat="1" ht="18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7" ht="27.75" customHeight="1" thickBot="1">
      <c r="A2" s="3" t="s">
        <v>1</v>
      </c>
      <c r="B2" s="3" t="s">
        <v>2</v>
      </c>
      <c r="C2" s="4" t="s">
        <v>3</v>
      </c>
      <c r="D2" s="5"/>
      <c r="E2" s="5"/>
      <c r="F2" s="5"/>
      <c r="G2" s="6"/>
      <c r="H2" s="4" t="s">
        <v>3</v>
      </c>
      <c r="I2" s="5"/>
      <c r="J2" s="5"/>
      <c r="K2" s="5"/>
      <c r="L2" s="6"/>
      <c r="M2" s="4" t="s">
        <v>3</v>
      </c>
      <c r="N2" s="5"/>
      <c r="O2" s="5"/>
      <c r="P2" s="5"/>
      <c r="Q2" s="6"/>
      <c r="R2" s="4" t="s">
        <v>3</v>
      </c>
      <c r="S2" s="5"/>
      <c r="T2" s="5"/>
      <c r="U2" s="5"/>
      <c r="V2" s="6"/>
      <c r="W2" s="4" t="s">
        <v>3</v>
      </c>
      <c r="X2" s="5"/>
      <c r="Y2" s="5"/>
      <c r="Z2" s="5"/>
      <c r="AA2" s="6"/>
      <c r="AB2" s="4" t="s">
        <v>3</v>
      </c>
      <c r="AC2" s="5"/>
      <c r="AD2" s="5"/>
      <c r="AE2" s="5"/>
      <c r="AF2" s="6"/>
      <c r="AG2" s="4" t="s">
        <v>3</v>
      </c>
      <c r="AH2" s="5"/>
      <c r="AI2" s="5"/>
      <c r="AJ2" s="5"/>
      <c r="AK2" s="6"/>
      <c r="AL2" s="4" t="s">
        <v>3</v>
      </c>
      <c r="AM2" s="5"/>
      <c r="AN2" s="5"/>
      <c r="AO2" s="5"/>
      <c r="AP2" s="6"/>
      <c r="AQ2" s="4" t="s">
        <v>3</v>
      </c>
      <c r="AR2" s="5"/>
      <c r="AS2" s="5"/>
      <c r="AT2" s="5"/>
      <c r="AU2" s="6"/>
      <c r="AV2" s="4" t="s">
        <v>3</v>
      </c>
      <c r="AW2" s="5"/>
      <c r="AX2" s="5"/>
      <c r="AY2" s="5"/>
      <c r="AZ2" s="6"/>
      <c r="BA2" s="4" t="s">
        <v>3</v>
      </c>
      <c r="BB2" s="5"/>
      <c r="BC2" s="5"/>
      <c r="BD2" s="5"/>
      <c r="BE2" s="6"/>
      <c r="BF2" s="4" t="s">
        <v>3</v>
      </c>
      <c r="BG2" s="5"/>
      <c r="BH2" s="5"/>
      <c r="BI2" s="5"/>
      <c r="BJ2" s="6"/>
      <c r="BK2" s="4" t="s">
        <v>3</v>
      </c>
      <c r="BL2" s="5"/>
      <c r="BM2" s="5"/>
      <c r="BN2" s="5"/>
      <c r="BO2" s="6"/>
      <c r="BP2" s="4" t="s">
        <v>3</v>
      </c>
      <c r="BQ2" s="5"/>
      <c r="BR2" s="5"/>
      <c r="BS2" s="5"/>
      <c r="BT2" s="6"/>
      <c r="BU2" s="4" t="s">
        <v>3</v>
      </c>
      <c r="BV2" s="5"/>
      <c r="BW2" s="5"/>
      <c r="BX2" s="5"/>
      <c r="BY2" s="6"/>
      <c r="BZ2" s="4" t="s">
        <v>3</v>
      </c>
      <c r="CA2" s="5"/>
      <c r="CB2" s="5"/>
      <c r="CC2" s="5"/>
      <c r="CD2" s="6"/>
      <c r="CE2" s="4" t="s">
        <v>3</v>
      </c>
      <c r="CF2" s="5"/>
      <c r="CG2" s="5"/>
      <c r="CH2" s="5"/>
      <c r="CI2" s="6"/>
      <c r="CJ2" s="4" t="s">
        <v>3</v>
      </c>
      <c r="CK2" s="5"/>
      <c r="CL2" s="5"/>
      <c r="CM2" s="5"/>
      <c r="CN2" s="6"/>
      <c r="CO2" s="4" t="s">
        <v>3</v>
      </c>
      <c r="CP2" s="5"/>
      <c r="CQ2" s="5"/>
      <c r="CR2" s="5"/>
      <c r="CS2" s="6"/>
    </row>
    <row r="3" spans="1:97" ht="15" customHeight="1">
      <c r="A3" s="8"/>
      <c r="B3" s="8"/>
      <c r="C3" s="9" t="s">
        <v>4</v>
      </c>
      <c r="D3" s="10"/>
      <c r="E3" s="10"/>
      <c r="F3" s="10"/>
      <c r="G3" s="11"/>
      <c r="H3" s="9" t="s">
        <v>5</v>
      </c>
      <c r="I3" s="10"/>
      <c r="J3" s="10"/>
      <c r="K3" s="10"/>
      <c r="L3" s="11"/>
      <c r="M3" s="9" t="s">
        <v>6</v>
      </c>
      <c r="N3" s="10"/>
      <c r="O3" s="10"/>
      <c r="P3" s="10"/>
      <c r="Q3" s="11"/>
      <c r="R3" s="9" t="s">
        <v>7</v>
      </c>
      <c r="S3" s="10"/>
      <c r="T3" s="10"/>
      <c r="U3" s="10"/>
      <c r="V3" s="11"/>
      <c r="W3" s="9" t="s">
        <v>8</v>
      </c>
      <c r="X3" s="10"/>
      <c r="Y3" s="10"/>
      <c r="Z3" s="10"/>
      <c r="AA3" s="11"/>
      <c r="AB3" s="9" t="s">
        <v>9</v>
      </c>
      <c r="AC3" s="10"/>
      <c r="AD3" s="10"/>
      <c r="AE3" s="10"/>
      <c r="AF3" s="11"/>
      <c r="AG3" s="9" t="s">
        <v>10</v>
      </c>
      <c r="AH3" s="10"/>
      <c r="AI3" s="10"/>
      <c r="AJ3" s="10"/>
      <c r="AK3" s="11"/>
      <c r="AL3" s="9" t="s">
        <v>11</v>
      </c>
      <c r="AM3" s="10"/>
      <c r="AN3" s="10"/>
      <c r="AO3" s="10"/>
      <c r="AP3" s="11"/>
      <c r="AQ3" s="9" t="s">
        <v>12</v>
      </c>
      <c r="AR3" s="10"/>
      <c r="AS3" s="10"/>
      <c r="AT3" s="10"/>
      <c r="AU3" s="11"/>
      <c r="AV3" s="9" t="s">
        <v>13</v>
      </c>
      <c r="AW3" s="10"/>
      <c r="AX3" s="10"/>
      <c r="AY3" s="10"/>
      <c r="AZ3" s="11"/>
      <c r="BA3" s="9" t="s">
        <v>14</v>
      </c>
      <c r="BB3" s="10"/>
      <c r="BC3" s="10"/>
      <c r="BD3" s="10"/>
      <c r="BE3" s="11"/>
      <c r="BF3" s="9" t="s">
        <v>15</v>
      </c>
      <c r="BG3" s="10"/>
      <c r="BH3" s="10"/>
      <c r="BI3" s="10"/>
      <c r="BJ3" s="11"/>
      <c r="BK3" s="9" t="s">
        <v>16</v>
      </c>
      <c r="BL3" s="10"/>
      <c r="BM3" s="10"/>
      <c r="BN3" s="10"/>
      <c r="BO3" s="11"/>
      <c r="BP3" s="9" t="s">
        <v>17</v>
      </c>
      <c r="BQ3" s="10"/>
      <c r="BR3" s="10"/>
      <c r="BS3" s="10"/>
      <c r="BT3" s="11"/>
      <c r="BU3" s="9" t="s">
        <v>18</v>
      </c>
      <c r="BV3" s="10"/>
      <c r="BW3" s="10"/>
      <c r="BX3" s="10"/>
      <c r="BY3" s="11"/>
      <c r="BZ3" s="9" t="s">
        <v>19</v>
      </c>
      <c r="CA3" s="10"/>
      <c r="CB3" s="10"/>
      <c r="CC3" s="10"/>
      <c r="CD3" s="11"/>
      <c r="CE3" s="9" t="s">
        <v>20</v>
      </c>
      <c r="CF3" s="10"/>
      <c r="CG3" s="10"/>
      <c r="CH3" s="10"/>
      <c r="CI3" s="11"/>
      <c r="CJ3" s="9" t="s">
        <v>21</v>
      </c>
      <c r="CK3" s="10"/>
      <c r="CL3" s="10"/>
      <c r="CM3" s="10"/>
      <c r="CN3" s="11"/>
      <c r="CO3" s="9" t="s">
        <v>22</v>
      </c>
      <c r="CP3" s="10"/>
      <c r="CQ3" s="10"/>
      <c r="CR3" s="10"/>
      <c r="CS3" s="11"/>
    </row>
    <row r="4" spans="1:97" ht="15.75" thickBot="1">
      <c r="A4" s="12"/>
      <c r="B4" s="12"/>
      <c r="C4" s="13" t="s">
        <v>23</v>
      </c>
      <c r="D4" s="14" t="s">
        <v>24</v>
      </c>
      <c r="E4" s="14" t="s">
        <v>25</v>
      </c>
      <c r="F4" s="14" t="s">
        <v>26</v>
      </c>
      <c r="G4" s="15" t="s">
        <v>27</v>
      </c>
      <c r="H4" s="13" t="s">
        <v>23</v>
      </c>
      <c r="I4" s="14" t="s">
        <v>24</v>
      </c>
      <c r="J4" s="14" t="s">
        <v>25</v>
      </c>
      <c r="K4" s="14" t="s">
        <v>26</v>
      </c>
      <c r="L4" s="15" t="s">
        <v>27</v>
      </c>
      <c r="M4" s="13" t="s">
        <v>23</v>
      </c>
      <c r="N4" s="14" t="s">
        <v>24</v>
      </c>
      <c r="O4" s="14" t="s">
        <v>25</v>
      </c>
      <c r="P4" s="14" t="s">
        <v>26</v>
      </c>
      <c r="Q4" s="15" t="s">
        <v>27</v>
      </c>
      <c r="R4" s="13" t="s">
        <v>23</v>
      </c>
      <c r="S4" s="14" t="s">
        <v>24</v>
      </c>
      <c r="T4" s="14" t="s">
        <v>25</v>
      </c>
      <c r="U4" s="14" t="s">
        <v>26</v>
      </c>
      <c r="V4" s="15" t="s">
        <v>27</v>
      </c>
      <c r="W4" s="13" t="s">
        <v>23</v>
      </c>
      <c r="X4" s="14" t="s">
        <v>24</v>
      </c>
      <c r="Y4" s="14" t="s">
        <v>25</v>
      </c>
      <c r="Z4" s="14" t="s">
        <v>26</v>
      </c>
      <c r="AA4" s="15" t="s">
        <v>27</v>
      </c>
      <c r="AB4" s="13" t="s">
        <v>23</v>
      </c>
      <c r="AC4" s="14" t="s">
        <v>24</v>
      </c>
      <c r="AD4" s="14" t="s">
        <v>25</v>
      </c>
      <c r="AE4" s="14" t="s">
        <v>26</v>
      </c>
      <c r="AF4" s="15" t="s">
        <v>27</v>
      </c>
      <c r="AG4" s="13" t="s">
        <v>23</v>
      </c>
      <c r="AH4" s="14" t="s">
        <v>24</v>
      </c>
      <c r="AI4" s="14" t="s">
        <v>25</v>
      </c>
      <c r="AJ4" s="14" t="s">
        <v>26</v>
      </c>
      <c r="AK4" s="15" t="s">
        <v>27</v>
      </c>
      <c r="AL4" s="13" t="s">
        <v>23</v>
      </c>
      <c r="AM4" s="14" t="s">
        <v>24</v>
      </c>
      <c r="AN4" s="14" t="s">
        <v>25</v>
      </c>
      <c r="AO4" s="14" t="s">
        <v>26</v>
      </c>
      <c r="AP4" s="15" t="s">
        <v>27</v>
      </c>
      <c r="AQ4" s="13" t="s">
        <v>23</v>
      </c>
      <c r="AR4" s="14" t="s">
        <v>24</v>
      </c>
      <c r="AS4" s="14" t="s">
        <v>25</v>
      </c>
      <c r="AT4" s="14" t="s">
        <v>26</v>
      </c>
      <c r="AU4" s="15" t="s">
        <v>27</v>
      </c>
      <c r="AV4" s="13" t="s">
        <v>23</v>
      </c>
      <c r="AW4" s="14" t="s">
        <v>24</v>
      </c>
      <c r="AX4" s="14" t="s">
        <v>25</v>
      </c>
      <c r="AY4" s="14" t="s">
        <v>26</v>
      </c>
      <c r="AZ4" s="15" t="s">
        <v>27</v>
      </c>
      <c r="BA4" s="13" t="s">
        <v>23</v>
      </c>
      <c r="BB4" s="14" t="s">
        <v>24</v>
      </c>
      <c r="BC4" s="14" t="s">
        <v>25</v>
      </c>
      <c r="BD4" s="14" t="s">
        <v>26</v>
      </c>
      <c r="BE4" s="15" t="s">
        <v>27</v>
      </c>
      <c r="BF4" s="13" t="s">
        <v>23</v>
      </c>
      <c r="BG4" s="14" t="s">
        <v>24</v>
      </c>
      <c r="BH4" s="14" t="s">
        <v>25</v>
      </c>
      <c r="BI4" s="14" t="s">
        <v>26</v>
      </c>
      <c r="BJ4" s="15" t="s">
        <v>27</v>
      </c>
      <c r="BK4" s="13" t="s">
        <v>23</v>
      </c>
      <c r="BL4" s="14" t="s">
        <v>24</v>
      </c>
      <c r="BM4" s="14" t="s">
        <v>25</v>
      </c>
      <c r="BN4" s="14" t="s">
        <v>26</v>
      </c>
      <c r="BO4" s="15" t="s">
        <v>27</v>
      </c>
      <c r="BP4" s="13" t="s">
        <v>23</v>
      </c>
      <c r="BQ4" s="14" t="s">
        <v>24</v>
      </c>
      <c r="BR4" s="14" t="s">
        <v>25</v>
      </c>
      <c r="BS4" s="14" t="s">
        <v>26</v>
      </c>
      <c r="BT4" s="15" t="s">
        <v>27</v>
      </c>
      <c r="BU4" s="13" t="s">
        <v>23</v>
      </c>
      <c r="BV4" s="14" t="s">
        <v>24</v>
      </c>
      <c r="BW4" s="14" t="s">
        <v>25</v>
      </c>
      <c r="BX4" s="14" t="s">
        <v>26</v>
      </c>
      <c r="BY4" s="15" t="s">
        <v>27</v>
      </c>
      <c r="BZ4" s="13" t="s">
        <v>23</v>
      </c>
      <c r="CA4" s="14" t="s">
        <v>24</v>
      </c>
      <c r="CB4" s="14" t="s">
        <v>25</v>
      </c>
      <c r="CC4" s="14" t="s">
        <v>26</v>
      </c>
      <c r="CD4" s="15" t="s">
        <v>27</v>
      </c>
      <c r="CE4" s="13" t="s">
        <v>23</v>
      </c>
      <c r="CF4" s="14" t="s">
        <v>24</v>
      </c>
      <c r="CG4" s="14" t="s">
        <v>25</v>
      </c>
      <c r="CH4" s="14" t="s">
        <v>26</v>
      </c>
      <c r="CI4" s="15" t="s">
        <v>27</v>
      </c>
      <c r="CJ4" s="13" t="s">
        <v>23</v>
      </c>
      <c r="CK4" s="14" t="s">
        <v>24</v>
      </c>
      <c r="CL4" s="14" t="s">
        <v>25</v>
      </c>
      <c r="CM4" s="14" t="s">
        <v>26</v>
      </c>
      <c r="CN4" s="15" t="s">
        <v>27</v>
      </c>
      <c r="CO4" s="13" t="s">
        <v>23</v>
      </c>
      <c r="CP4" s="14" t="s">
        <v>24</v>
      </c>
      <c r="CQ4" s="14" t="s">
        <v>25</v>
      </c>
      <c r="CR4" s="14" t="s">
        <v>26</v>
      </c>
      <c r="CS4" s="15" t="s">
        <v>27</v>
      </c>
    </row>
    <row r="5" spans="1:97" ht="15.75" thickBot="1">
      <c r="A5" s="16">
        <v>1</v>
      </c>
      <c r="B5" s="17">
        <v>2</v>
      </c>
      <c r="C5" s="18">
        <v>3</v>
      </c>
      <c r="D5" s="19">
        <v>4</v>
      </c>
      <c r="E5" s="19">
        <v>5</v>
      </c>
      <c r="F5" s="19">
        <v>6</v>
      </c>
      <c r="G5" s="20">
        <v>7</v>
      </c>
      <c r="H5" s="18">
        <v>8</v>
      </c>
      <c r="I5" s="19">
        <v>9</v>
      </c>
      <c r="J5" s="19">
        <v>10</v>
      </c>
      <c r="K5" s="19">
        <v>11</v>
      </c>
      <c r="L5" s="20">
        <v>12</v>
      </c>
      <c r="M5" s="18">
        <v>8</v>
      </c>
      <c r="N5" s="19">
        <v>9</v>
      </c>
      <c r="O5" s="19">
        <v>10</v>
      </c>
      <c r="P5" s="19">
        <v>11</v>
      </c>
      <c r="Q5" s="20">
        <v>12</v>
      </c>
      <c r="R5" s="18">
        <v>8</v>
      </c>
      <c r="S5" s="19">
        <v>9</v>
      </c>
      <c r="T5" s="19">
        <v>10</v>
      </c>
      <c r="U5" s="19">
        <v>11</v>
      </c>
      <c r="V5" s="20">
        <v>12</v>
      </c>
      <c r="W5" s="18">
        <v>8</v>
      </c>
      <c r="X5" s="19">
        <v>9</v>
      </c>
      <c r="Y5" s="19">
        <v>10</v>
      </c>
      <c r="Z5" s="19">
        <v>11</v>
      </c>
      <c r="AA5" s="20">
        <v>12</v>
      </c>
      <c r="AB5" s="18">
        <v>8</v>
      </c>
      <c r="AC5" s="19">
        <v>9</v>
      </c>
      <c r="AD5" s="19">
        <v>10</v>
      </c>
      <c r="AE5" s="19">
        <v>11</v>
      </c>
      <c r="AF5" s="20">
        <v>12</v>
      </c>
      <c r="AG5" s="18">
        <v>8</v>
      </c>
      <c r="AH5" s="19">
        <v>9</v>
      </c>
      <c r="AI5" s="19">
        <v>10</v>
      </c>
      <c r="AJ5" s="19">
        <v>11</v>
      </c>
      <c r="AK5" s="20">
        <v>12</v>
      </c>
      <c r="AL5" s="18">
        <v>8</v>
      </c>
      <c r="AM5" s="19">
        <v>9</v>
      </c>
      <c r="AN5" s="19">
        <v>10</v>
      </c>
      <c r="AO5" s="19">
        <v>11</v>
      </c>
      <c r="AP5" s="20">
        <v>12</v>
      </c>
      <c r="AQ5" s="18">
        <v>13</v>
      </c>
      <c r="AR5" s="19">
        <v>14</v>
      </c>
      <c r="AS5" s="19">
        <v>15</v>
      </c>
      <c r="AT5" s="19">
        <v>16</v>
      </c>
      <c r="AU5" s="20">
        <v>17</v>
      </c>
      <c r="AV5" s="18">
        <v>8</v>
      </c>
      <c r="AW5" s="19">
        <v>9</v>
      </c>
      <c r="AX5" s="19">
        <v>10</v>
      </c>
      <c r="AY5" s="19">
        <v>11</v>
      </c>
      <c r="AZ5" s="20">
        <v>12</v>
      </c>
      <c r="BA5" s="18">
        <v>8</v>
      </c>
      <c r="BB5" s="19">
        <v>9</v>
      </c>
      <c r="BC5" s="19">
        <v>10</v>
      </c>
      <c r="BD5" s="19">
        <v>11</v>
      </c>
      <c r="BE5" s="20">
        <v>12</v>
      </c>
      <c r="BF5" s="18">
        <v>8</v>
      </c>
      <c r="BG5" s="19">
        <v>9</v>
      </c>
      <c r="BH5" s="19">
        <v>10</v>
      </c>
      <c r="BI5" s="19">
        <v>11</v>
      </c>
      <c r="BJ5" s="20">
        <v>12</v>
      </c>
      <c r="BK5" s="18">
        <v>8</v>
      </c>
      <c r="BL5" s="19">
        <v>9</v>
      </c>
      <c r="BM5" s="19">
        <v>10</v>
      </c>
      <c r="BN5" s="19">
        <v>11</v>
      </c>
      <c r="BO5" s="20">
        <v>12</v>
      </c>
      <c r="BP5" s="18">
        <v>8</v>
      </c>
      <c r="BQ5" s="19">
        <v>9</v>
      </c>
      <c r="BR5" s="19">
        <v>10</v>
      </c>
      <c r="BS5" s="19">
        <v>11</v>
      </c>
      <c r="BT5" s="20">
        <v>12</v>
      </c>
      <c r="BU5" s="18">
        <v>8</v>
      </c>
      <c r="BV5" s="19">
        <v>9</v>
      </c>
      <c r="BW5" s="19">
        <v>10</v>
      </c>
      <c r="BX5" s="19">
        <v>11</v>
      </c>
      <c r="BY5" s="20">
        <v>12</v>
      </c>
      <c r="BZ5" s="18">
        <v>8</v>
      </c>
      <c r="CA5" s="19">
        <v>9</v>
      </c>
      <c r="CB5" s="19">
        <v>10</v>
      </c>
      <c r="CC5" s="19">
        <v>11</v>
      </c>
      <c r="CD5" s="20">
        <v>12</v>
      </c>
      <c r="CE5" s="18">
        <v>8</v>
      </c>
      <c r="CF5" s="19">
        <v>9</v>
      </c>
      <c r="CG5" s="19">
        <v>10</v>
      </c>
      <c r="CH5" s="19">
        <v>11</v>
      </c>
      <c r="CI5" s="20">
        <v>12</v>
      </c>
      <c r="CJ5" s="18">
        <v>8</v>
      </c>
      <c r="CK5" s="19">
        <v>9</v>
      </c>
      <c r="CL5" s="19">
        <v>10</v>
      </c>
      <c r="CM5" s="19">
        <v>11</v>
      </c>
      <c r="CN5" s="20">
        <v>12</v>
      </c>
      <c r="CO5" s="18">
        <v>8</v>
      </c>
      <c r="CP5" s="19">
        <v>9</v>
      </c>
      <c r="CQ5" s="19">
        <v>10</v>
      </c>
      <c r="CR5" s="19">
        <v>11</v>
      </c>
      <c r="CS5" s="20">
        <v>12</v>
      </c>
    </row>
    <row r="6" spans="1:97">
      <c r="A6" s="21" t="s">
        <v>28</v>
      </c>
      <c r="B6" s="22" t="s">
        <v>29</v>
      </c>
      <c r="C6" s="23">
        <f>D6+E6+F6+G6-E7-F7-G7</f>
        <v>1931888</v>
      </c>
      <c r="D6" s="24">
        <f>D13+D14+D15+D16+D17</f>
        <v>1931888</v>
      </c>
      <c r="E6" s="24">
        <f>E13+E14+E15+E16+E17+E9</f>
        <v>0</v>
      </c>
      <c r="F6" s="24">
        <f>F13+F14+F15+F16+F17+F9+F10</f>
        <v>137605</v>
      </c>
      <c r="G6" s="25">
        <f>G13+G14+G15+G16+G17+G9+G10+G11</f>
        <v>121649</v>
      </c>
      <c r="H6" s="23">
        <f>I6+J6+K6+L6-J7-K7-L7</f>
        <v>2241135</v>
      </c>
      <c r="I6" s="24">
        <f>I13+I14+I15+I16+I17</f>
        <v>2241135</v>
      </c>
      <c r="J6" s="24">
        <f>J13+J14+J15+J16+J17+J9</f>
        <v>0</v>
      </c>
      <c r="K6" s="24">
        <f>K13+K14+K15+K16+K17+K9+K10</f>
        <v>130680</v>
      </c>
      <c r="L6" s="26">
        <f>L13+L14+L15+L16+L17+L9+L10+L11</f>
        <v>116767</v>
      </c>
      <c r="M6" s="23">
        <f>N6+O6+P6+Q6-O7-P7-Q7</f>
        <v>2398477</v>
      </c>
      <c r="N6" s="24">
        <f>N13+N14+N15+N16+N17</f>
        <v>2398477</v>
      </c>
      <c r="O6" s="24">
        <f>O13+O14+O15+O16+O17+O9</f>
        <v>0</v>
      </c>
      <c r="P6" s="24">
        <f>P13+P14+P15+P16+P17+P9+P10</f>
        <v>140855</v>
      </c>
      <c r="Q6" s="26">
        <f>Q13+Q14+Q15+Q16+Q17+Q9+Q10+Q11</f>
        <v>128089</v>
      </c>
      <c r="R6" s="23">
        <f>S6+T6+U6+V6-T7-U7-V7</f>
        <v>6571500</v>
      </c>
      <c r="S6" s="24">
        <f>S13+S14+S15+S16+S17</f>
        <v>6571500</v>
      </c>
      <c r="T6" s="24">
        <f>T13+T14+T15+T16+T17+T9</f>
        <v>0</v>
      </c>
      <c r="U6" s="24">
        <f>U13+U14+U15+U16+U17+U9+U10</f>
        <v>409140</v>
      </c>
      <c r="V6" s="26">
        <f>V13+V14+V15+V16+V17+V9+V10+V11</f>
        <v>366505</v>
      </c>
      <c r="W6" s="23">
        <f>X6+Y6+Z6+AA6-Y7-Z7-AA7</f>
        <v>2231270</v>
      </c>
      <c r="X6" s="24">
        <f>X13+X14+X15+X16+X17</f>
        <v>2231270</v>
      </c>
      <c r="Y6" s="24">
        <f>Y13+Y14+Y15+Y16+Y17+Y9</f>
        <v>0</v>
      </c>
      <c r="Z6" s="24">
        <f>Z13+Z14+Z15+Z16+Z17+Z9+Z10</f>
        <v>118715</v>
      </c>
      <c r="AA6" s="26">
        <f>AA13+AA14+AA15+AA16+AA17+AA9+AA10+AA11</f>
        <v>108333</v>
      </c>
      <c r="AB6" s="23">
        <f>AC6+AD6+AE6+AF6-AD7-AE7-AF7</f>
        <v>1791035</v>
      </c>
      <c r="AC6" s="24">
        <f>AC13+AC14+AC15+AC16+AC17</f>
        <v>1791035</v>
      </c>
      <c r="AD6" s="24">
        <f>AD13+AD14+AD15+AD16+AD17+AD9</f>
        <v>0</v>
      </c>
      <c r="AE6" s="24">
        <f>AE13+AE14+AE15+AE16+AE17+AE9+AE10</f>
        <v>107250</v>
      </c>
      <c r="AF6" s="26">
        <f>AF13+AF14+AF15+AF16+AF17+AF9+AF10+AF11</f>
        <v>99184</v>
      </c>
      <c r="AG6" s="23">
        <f>AH6+AI6+AJ6+AK6-AI7-AJ7-AK7</f>
        <v>2113061</v>
      </c>
      <c r="AH6" s="24">
        <f>AH13+AH14+AH15+AH16+AH17</f>
        <v>2113061</v>
      </c>
      <c r="AI6" s="24">
        <f>AI13+AI14+AI15+AI16+AI17+AI9</f>
        <v>0</v>
      </c>
      <c r="AJ6" s="24">
        <f>AJ13+AJ14+AJ15+AJ16+AJ17+AJ9+AJ10</f>
        <v>145703</v>
      </c>
      <c r="AK6" s="26">
        <f>AK13+AK14+AK15+AK16+AK17+AK9+AK10+AK11</f>
        <v>139101</v>
      </c>
      <c r="AL6" s="23">
        <f>AM6+AN6+AO6+AP6-AN7-AO7-AP7</f>
        <v>6135366</v>
      </c>
      <c r="AM6" s="24">
        <f>AM13+AM14+AM15+AM16+AM17</f>
        <v>6135366</v>
      </c>
      <c r="AN6" s="24">
        <f>AN13+AN14+AN15+AN16+AN17+AN9</f>
        <v>0</v>
      </c>
      <c r="AO6" s="24">
        <f>AO13+AO14+AO15+AO16+AO17+AO9+AO10</f>
        <v>371668</v>
      </c>
      <c r="AP6" s="26">
        <f>AP13+AP14+AP15+AP16+AP17+AP9+AP10+AP11</f>
        <v>346618</v>
      </c>
      <c r="AQ6" s="23">
        <f>AR6+AS6+AT6+AU6-AS7-AT7-AU7</f>
        <v>12706866</v>
      </c>
      <c r="AR6" s="24">
        <f>AR13+AR14+AR15+AR16+AR17</f>
        <v>12706866</v>
      </c>
      <c r="AS6" s="24">
        <f>AS13+AS14+AS15+AS16+AS17+AS9</f>
        <v>0</v>
      </c>
      <c r="AT6" s="24">
        <f>AT13+AT14+AT15+AT16+AT17+AT9+AT10</f>
        <v>780808</v>
      </c>
      <c r="AU6" s="26">
        <f>AU13+AU14+AU15+AU16+AU17+AU9+AU10+AU11</f>
        <v>713123</v>
      </c>
      <c r="AV6" s="23">
        <f>AW6+AX6+AY6+AZ6-AX7-AY7-AZ7</f>
        <v>2116032</v>
      </c>
      <c r="AW6" s="24">
        <f>AW13+AW14+AW15+AW16+AW17</f>
        <v>2116032</v>
      </c>
      <c r="AX6" s="24">
        <f>AX13+AX14+AX15+AX16+AX17+AX9</f>
        <v>0</v>
      </c>
      <c r="AY6" s="24">
        <f>AY13+AY14+AY15+AY16+AY17+AY9+AY10</f>
        <v>144934</v>
      </c>
      <c r="AZ6" s="26">
        <f>AZ13+AZ14+AZ15+AZ16+AZ17+AZ9+AZ10+AZ11</f>
        <v>138006</v>
      </c>
      <c r="BA6" s="23">
        <f>BB6+BC6+BD6+BE6-BC7-BD7-BE7</f>
        <v>2206577</v>
      </c>
      <c r="BB6" s="24">
        <f>BB13+BB14+BB15+BB16+BB17</f>
        <v>2206577</v>
      </c>
      <c r="BC6" s="24">
        <f>BC13+BC14+BC15+BC16+BC17+BC9</f>
        <v>0</v>
      </c>
      <c r="BD6" s="24">
        <f>BD13+BD14+BD15+BD16+BD17+BD9+BD10</f>
        <v>150595</v>
      </c>
      <c r="BE6" s="26">
        <f>BE13+BE14+BE15+BE16+BE17+BE9+BE10+BE11</f>
        <v>141518</v>
      </c>
      <c r="BF6" s="23">
        <f>BG6+BH6+BI6+BJ6-BH7-BI7-BJ7</f>
        <v>2177777</v>
      </c>
      <c r="BG6" s="24">
        <f>BG13+BG14+BG15+BG16+BG17</f>
        <v>2177777</v>
      </c>
      <c r="BH6" s="24">
        <f>BH13+BH14+BH15+BH16+BH17+BH9</f>
        <v>0</v>
      </c>
      <c r="BI6" s="24">
        <f>BI13+BI14+BI15+BI16+BI17+BI9+BI10</f>
        <v>147671</v>
      </c>
      <c r="BJ6" s="26">
        <f>BJ13+BJ14+BJ15+BJ16+BJ17+BJ9+BJ10+BJ11</f>
        <v>134404</v>
      </c>
      <c r="BK6" s="23">
        <f>BL6+BM6+BN6+BO6-BM7-BN7-BO7</f>
        <v>6500386</v>
      </c>
      <c r="BL6" s="24">
        <f>BL13+BL14+BL15+BL16+BL17</f>
        <v>6500386</v>
      </c>
      <c r="BM6" s="24">
        <f>BM13+BM14+BM15+BM16+BM17+BM9</f>
        <v>0</v>
      </c>
      <c r="BN6" s="24">
        <f>BN13+BN14+BN15+BN16+BN17+BN9+BN10</f>
        <v>443200</v>
      </c>
      <c r="BO6" s="26">
        <f>BO13+BO14+BO15+BO16+BO17+BO9+BO10+BO11</f>
        <v>413928</v>
      </c>
      <c r="BP6" s="23">
        <f>BQ6+BR6+BS6+BT6-BR7-BS7-BT7</f>
        <v>2484106</v>
      </c>
      <c r="BQ6" s="24">
        <f>BQ13+BQ14+BQ15+BQ16+BQ17</f>
        <v>2484106</v>
      </c>
      <c r="BR6" s="24">
        <f>BR13+BR14+BR15+BR16+BR17+BR9</f>
        <v>0</v>
      </c>
      <c r="BS6" s="24">
        <f>BS13+BS14+BS15+BS16+BS17+BS9+BS10</f>
        <v>162839</v>
      </c>
      <c r="BT6" s="26">
        <f>BT13+BT14+BT15+BT16+BT17+BT9+BT10+BT11</f>
        <v>147915</v>
      </c>
      <c r="BU6" s="23">
        <f>BV6+BW6+BX6+BY6-BW7-BX7-BY7</f>
        <v>2678258</v>
      </c>
      <c r="BV6" s="24">
        <f>BV13+BV14+BV15+BV16+BV17</f>
        <v>2678258</v>
      </c>
      <c r="BW6" s="24">
        <f>BW13+BW14+BW15+BW16+BW17+BW9</f>
        <v>0</v>
      </c>
      <c r="BX6" s="24">
        <f>BX13+BX14+BX15+BX16+BX17+BX9+BX10</f>
        <v>186481</v>
      </c>
      <c r="BY6" s="26">
        <f>BY13+BY14+BY15+BY16+BY17+BY9+BY10+BY11</f>
        <v>172363</v>
      </c>
      <c r="BZ6" s="23">
        <f>CA6+CB6+CC6+CD6-CB7-CC7-CD7</f>
        <v>2578589</v>
      </c>
      <c r="CA6" s="24">
        <f>CA13+CA14+CA15+CA16+CA17</f>
        <v>2578589</v>
      </c>
      <c r="CB6" s="24">
        <f>CB13+CB14+CB15+CB16+CB17+CB9</f>
        <v>0</v>
      </c>
      <c r="CC6" s="24">
        <f>CC13+CC14+CC15+CC16+CC17+CC9+CC10</f>
        <v>320977</v>
      </c>
      <c r="CD6" s="26">
        <f>CD13+CD14+CD15+CD16+CD17+CD9+CD10+CD11</f>
        <v>45935</v>
      </c>
      <c r="CE6" s="23">
        <f>CF6+CG6+CH6+CI6-CG7-CH7-CI7</f>
        <v>7740953</v>
      </c>
      <c r="CF6" s="24">
        <f>CF13+CF14+CF15+CF16+CF17</f>
        <v>7740953</v>
      </c>
      <c r="CG6" s="24">
        <f>CG13+CG14+CG15+CG16+CG17+CG9</f>
        <v>0</v>
      </c>
      <c r="CH6" s="24">
        <f>CH13+CH14+CH15+CH16+CH17+CH9+CH10</f>
        <v>670297</v>
      </c>
      <c r="CI6" s="26">
        <f>CI13+CI14+CI15+CI16+CI17+CI9+CI10+CI11</f>
        <v>366213</v>
      </c>
      <c r="CJ6" s="23">
        <f>CK6+CL6+CM6+CN6-CL7-CM7-CN7</f>
        <v>14241339</v>
      </c>
      <c r="CK6" s="24">
        <f>CK13+CK14+CK15+CK16+CK17</f>
        <v>14241339</v>
      </c>
      <c r="CL6" s="24">
        <f>CL13+CL14+CL15+CL16+CL17+CL9</f>
        <v>0</v>
      </c>
      <c r="CM6" s="24">
        <f>CM13+CM14+CM15+CM16+CM17+CM9+CM10</f>
        <v>1113497</v>
      </c>
      <c r="CN6" s="26">
        <f>CN13+CN14+CN15+CN16+CN17+CN9+CN10+CN11</f>
        <v>780141</v>
      </c>
      <c r="CO6" s="23">
        <f>CP6+CQ6+CR6+CS6-CQ7-CR7-CS7</f>
        <v>26948205</v>
      </c>
      <c r="CP6" s="24">
        <f>CP13+CP14+CP15+CP16+CP17</f>
        <v>26948205</v>
      </c>
      <c r="CQ6" s="24">
        <f>CQ13+CQ14+CQ15+CQ16+CQ17+CQ9</f>
        <v>0</v>
      </c>
      <c r="CR6" s="24">
        <f>CR13+CR14+CR15+CR16+CR17+CR9+CR10</f>
        <v>1894305</v>
      </c>
      <c r="CS6" s="26">
        <f>CS13+CS14+CS15+CS16+CS17+CS9+CS10+CS11</f>
        <v>1493264</v>
      </c>
    </row>
    <row r="7" spans="1:97">
      <c r="A7" s="27" t="s">
        <v>30</v>
      </c>
      <c r="B7" s="28" t="s">
        <v>31</v>
      </c>
      <c r="C7" s="29" t="s">
        <v>32</v>
      </c>
      <c r="D7" s="30" t="s">
        <v>32</v>
      </c>
      <c r="E7" s="31">
        <f>E9</f>
        <v>0</v>
      </c>
      <c r="F7" s="31">
        <f>F9+F10</f>
        <v>137605</v>
      </c>
      <c r="G7" s="32">
        <f>G11</f>
        <v>121649</v>
      </c>
      <c r="H7" s="29" t="s">
        <v>32</v>
      </c>
      <c r="I7" s="30" t="s">
        <v>32</v>
      </c>
      <c r="J7" s="31">
        <f>J9</f>
        <v>0</v>
      </c>
      <c r="K7" s="31">
        <f>K9+K10</f>
        <v>130680</v>
      </c>
      <c r="L7" s="33">
        <f>L11</f>
        <v>116767</v>
      </c>
      <c r="M7" s="29" t="s">
        <v>32</v>
      </c>
      <c r="N7" s="30" t="s">
        <v>32</v>
      </c>
      <c r="O7" s="31">
        <f>O9</f>
        <v>0</v>
      </c>
      <c r="P7" s="31">
        <f>P9+P10</f>
        <v>140855</v>
      </c>
      <c r="Q7" s="33">
        <f>Q11</f>
        <v>128089</v>
      </c>
      <c r="R7" s="29" t="s">
        <v>32</v>
      </c>
      <c r="S7" s="30" t="s">
        <v>32</v>
      </c>
      <c r="T7" s="31">
        <f>T9</f>
        <v>0</v>
      </c>
      <c r="U7" s="31">
        <f>U9+U10</f>
        <v>409140</v>
      </c>
      <c r="V7" s="33">
        <f>V11</f>
        <v>366505</v>
      </c>
      <c r="W7" s="29" t="s">
        <v>32</v>
      </c>
      <c r="X7" s="30" t="s">
        <v>32</v>
      </c>
      <c r="Y7" s="31">
        <f>Y9</f>
        <v>0</v>
      </c>
      <c r="Z7" s="31">
        <f>Z9+Z10</f>
        <v>118715</v>
      </c>
      <c r="AA7" s="33">
        <f>AA11</f>
        <v>108333</v>
      </c>
      <c r="AB7" s="29" t="s">
        <v>32</v>
      </c>
      <c r="AC7" s="30" t="s">
        <v>32</v>
      </c>
      <c r="AD7" s="31">
        <f>AD9</f>
        <v>0</v>
      </c>
      <c r="AE7" s="31">
        <f>AE9+AE10</f>
        <v>107250</v>
      </c>
      <c r="AF7" s="33">
        <f>AF11</f>
        <v>99184</v>
      </c>
      <c r="AG7" s="29" t="s">
        <v>32</v>
      </c>
      <c r="AH7" s="30" t="s">
        <v>32</v>
      </c>
      <c r="AI7" s="31">
        <f>AI9</f>
        <v>0</v>
      </c>
      <c r="AJ7" s="31">
        <f>AJ9+AJ10</f>
        <v>145703</v>
      </c>
      <c r="AK7" s="33">
        <f>AK11</f>
        <v>139101</v>
      </c>
      <c r="AL7" s="29" t="s">
        <v>32</v>
      </c>
      <c r="AM7" s="30" t="s">
        <v>32</v>
      </c>
      <c r="AN7" s="31">
        <f>AN9</f>
        <v>0</v>
      </c>
      <c r="AO7" s="31">
        <f>AO9+AO10</f>
        <v>371668</v>
      </c>
      <c r="AP7" s="33">
        <f>AP11</f>
        <v>346618</v>
      </c>
      <c r="AQ7" s="29" t="s">
        <v>32</v>
      </c>
      <c r="AR7" s="30" t="s">
        <v>32</v>
      </c>
      <c r="AS7" s="31">
        <f>AS9</f>
        <v>0</v>
      </c>
      <c r="AT7" s="31">
        <f>AT9+AT10</f>
        <v>780808</v>
      </c>
      <c r="AU7" s="33">
        <f>AU11</f>
        <v>713123</v>
      </c>
      <c r="AV7" s="29" t="s">
        <v>32</v>
      </c>
      <c r="AW7" s="30" t="s">
        <v>32</v>
      </c>
      <c r="AX7" s="31">
        <f>AX9</f>
        <v>0</v>
      </c>
      <c r="AY7" s="31">
        <f>AY9+AY10</f>
        <v>144934</v>
      </c>
      <c r="AZ7" s="33">
        <f>AZ11</f>
        <v>138006</v>
      </c>
      <c r="BA7" s="29" t="s">
        <v>32</v>
      </c>
      <c r="BB7" s="30" t="s">
        <v>32</v>
      </c>
      <c r="BC7" s="31">
        <f>BC9</f>
        <v>0</v>
      </c>
      <c r="BD7" s="31">
        <f>BD9+BD10</f>
        <v>150595</v>
      </c>
      <c r="BE7" s="33">
        <f>BE11</f>
        <v>141518</v>
      </c>
      <c r="BF7" s="29" t="s">
        <v>32</v>
      </c>
      <c r="BG7" s="30" t="s">
        <v>32</v>
      </c>
      <c r="BH7" s="31">
        <f>BH9</f>
        <v>0</v>
      </c>
      <c r="BI7" s="31">
        <f>BI9+BI10</f>
        <v>147671</v>
      </c>
      <c r="BJ7" s="33">
        <f>BJ11</f>
        <v>134404</v>
      </c>
      <c r="BK7" s="29" t="s">
        <v>32</v>
      </c>
      <c r="BL7" s="30" t="s">
        <v>32</v>
      </c>
      <c r="BM7" s="31">
        <f>BM9</f>
        <v>0</v>
      </c>
      <c r="BN7" s="31">
        <f>BN9+BN10</f>
        <v>443200</v>
      </c>
      <c r="BO7" s="33">
        <f>BO11</f>
        <v>413928</v>
      </c>
      <c r="BP7" s="29" t="s">
        <v>32</v>
      </c>
      <c r="BQ7" s="30" t="s">
        <v>32</v>
      </c>
      <c r="BR7" s="31">
        <f>BR9</f>
        <v>0</v>
      </c>
      <c r="BS7" s="31">
        <f>BS9+BS10</f>
        <v>162839</v>
      </c>
      <c r="BT7" s="33">
        <f>BT11</f>
        <v>147915</v>
      </c>
      <c r="BU7" s="29" t="s">
        <v>32</v>
      </c>
      <c r="BV7" s="30" t="s">
        <v>32</v>
      </c>
      <c r="BW7" s="31">
        <f>BW9</f>
        <v>0</v>
      </c>
      <c r="BX7" s="31">
        <f>BX9+BX10</f>
        <v>186481</v>
      </c>
      <c r="BY7" s="33">
        <f>BY11</f>
        <v>172363</v>
      </c>
      <c r="BZ7" s="29" t="s">
        <v>32</v>
      </c>
      <c r="CA7" s="30" t="s">
        <v>32</v>
      </c>
      <c r="CB7" s="31">
        <f>CB9</f>
        <v>0</v>
      </c>
      <c r="CC7" s="31">
        <f>CC9+CC10</f>
        <v>320977</v>
      </c>
      <c r="CD7" s="33">
        <f>CD11</f>
        <v>45935</v>
      </c>
      <c r="CE7" s="29" t="s">
        <v>32</v>
      </c>
      <c r="CF7" s="30" t="s">
        <v>32</v>
      </c>
      <c r="CG7" s="31">
        <f>CG9</f>
        <v>0</v>
      </c>
      <c r="CH7" s="31">
        <f>CH9+CH10</f>
        <v>670297</v>
      </c>
      <c r="CI7" s="33">
        <f>CI11</f>
        <v>366213</v>
      </c>
      <c r="CJ7" s="29" t="s">
        <v>32</v>
      </c>
      <c r="CK7" s="30" t="s">
        <v>32</v>
      </c>
      <c r="CL7" s="31">
        <f>CL9</f>
        <v>0</v>
      </c>
      <c r="CM7" s="31">
        <f>CM9+CM10</f>
        <v>1113497</v>
      </c>
      <c r="CN7" s="33">
        <f>CN11</f>
        <v>780141</v>
      </c>
      <c r="CO7" s="29" t="s">
        <v>32</v>
      </c>
      <c r="CP7" s="30" t="s">
        <v>32</v>
      </c>
      <c r="CQ7" s="31">
        <f>CQ9</f>
        <v>0</v>
      </c>
      <c r="CR7" s="31">
        <f>CR9+CR10</f>
        <v>1894305</v>
      </c>
      <c r="CS7" s="33">
        <f>CS11</f>
        <v>1493264</v>
      </c>
    </row>
    <row r="8" spans="1:97">
      <c r="A8" s="27"/>
      <c r="B8" s="28" t="s">
        <v>33</v>
      </c>
      <c r="C8" s="29" t="s">
        <v>32</v>
      </c>
      <c r="D8" s="34" t="s">
        <v>32</v>
      </c>
      <c r="E8" s="34" t="s">
        <v>32</v>
      </c>
      <c r="F8" s="34" t="s">
        <v>32</v>
      </c>
      <c r="G8" s="35" t="s">
        <v>32</v>
      </c>
      <c r="H8" s="29" t="s">
        <v>32</v>
      </c>
      <c r="I8" s="34" t="s">
        <v>32</v>
      </c>
      <c r="J8" s="34" t="s">
        <v>32</v>
      </c>
      <c r="K8" s="34" t="s">
        <v>32</v>
      </c>
      <c r="L8" s="36" t="s">
        <v>32</v>
      </c>
      <c r="M8" s="29" t="s">
        <v>32</v>
      </c>
      <c r="N8" s="34" t="s">
        <v>32</v>
      </c>
      <c r="O8" s="34" t="s">
        <v>32</v>
      </c>
      <c r="P8" s="34" t="s">
        <v>32</v>
      </c>
      <c r="Q8" s="36" t="s">
        <v>32</v>
      </c>
      <c r="R8" s="29" t="s">
        <v>32</v>
      </c>
      <c r="S8" s="34" t="s">
        <v>32</v>
      </c>
      <c r="T8" s="34" t="s">
        <v>32</v>
      </c>
      <c r="U8" s="34" t="s">
        <v>32</v>
      </c>
      <c r="V8" s="36" t="s">
        <v>32</v>
      </c>
      <c r="W8" s="29" t="s">
        <v>32</v>
      </c>
      <c r="X8" s="34" t="s">
        <v>32</v>
      </c>
      <c r="Y8" s="34" t="s">
        <v>32</v>
      </c>
      <c r="Z8" s="34" t="s">
        <v>32</v>
      </c>
      <c r="AA8" s="36" t="s">
        <v>32</v>
      </c>
      <c r="AB8" s="29" t="s">
        <v>32</v>
      </c>
      <c r="AC8" s="34" t="s">
        <v>32</v>
      </c>
      <c r="AD8" s="34" t="s">
        <v>32</v>
      </c>
      <c r="AE8" s="34" t="s">
        <v>32</v>
      </c>
      <c r="AF8" s="36" t="s">
        <v>32</v>
      </c>
      <c r="AG8" s="29" t="s">
        <v>32</v>
      </c>
      <c r="AH8" s="34" t="s">
        <v>32</v>
      </c>
      <c r="AI8" s="34" t="s">
        <v>32</v>
      </c>
      <c r="AJ8" s="34" t="s">
        <v>32</v>
      </c>
      <c r="AK8" s="36" t="s">
        <v>32</v>
      </c>
      <c r="AL8" s="29" t="s">
        <v>32</v>
      </c>
      <c r="AM8" s="34" t="s">
        <v>32</v>
      </c>
      <c r="AN8" s="34" t="s">
        <v>32</v>
      </c>
      <c r="AO8" s="34" t="s">
        <v>32</v>
      </c>
      <c r="AP8" s="36" t="s">
        <v>32</v>
      </c>
      <c r="AQ8" s="29" t="s">
        <v>32</v>
      </c>
      <c r="AR8" s="34" t="s">
        <v>32</v>
      </c>
      <c r="AS8" s="34" t="s">
        <v>32</v>
      </c>
      <c r="AT8" s="34" t="s">
        <v>32</v>
      </c>
      <c r="AU8" s="36" t="s">
        <v>32</v>
      </c>
      <c r="AV8" s="29" t="s">
        <v>32</v>
      </c>
      <c r="AW8" s="34" t="s">
        <v>32</v>
      </c>
      <c r="AX8" s="34" t="s">
        <v>32</v>
      </c>
      <c r="AY8" s="34" t="s">
        <v>32</v>
      </c>
      <c r="AZ8" s="36" t="s">
        <v>32</v>
      </c>
      <c r="BA8" s="29" t="s">
        <v>32</v>
      </c>
      <c r="BB8" s="34" t="s">
        <v>32</v>
      </c>
      <c r="BC8" s="34" t="s">
        <v>32</v>
      </c>
      <c r="BD8" s="34" t="s">
        <v>32</v>
      </c>
      <c r="BE8" s="36" t="s">
        <v>32</v>
      </c>
      <c r="BF8" s="29" t="s">
        <v>32</v>
      </c>
      <c r="BG8" s="34" t="s">
        <v>32</v>
      </c>
      <c r="BH8" s="34" t="s">
        <v>32</v>
      </c>
      <c r="BI8" s="34" t="s">
        <v>32</v>
      </c>
      <c r="BJ8" s="36" t="s">
        <v>32</v>
      </c>
      <c r="BK8" s="29" t="s">
        <v>32</v>
      </c>
      <c r="BL8" s="34" t="s">
        <v>32</v>
      </c>
      <c r="BM8" s="34" t="s">
        <v>32</v>
      </c>
      <c r="BN8" s="34" t="s">
        <v>32</v>
      </c>
      <c r="BO8" s="36" t="s">
        <v>32</v>
      </c>
      <c r="BP8" s="29" t="s">
        <v>32</v>
      </c>
      <c r="BQ8" s="34" t="s">
        <v>32</v>
      </c>
      <c r="BR8" s="34" t="s">
        <v>32</v>
      </c>
      <c r="BS8" s="34" t="s">
        <v>32</v>
      </c>
      <c r="BT8" s="36" t="s">
        <v>32</v>
      </c>
      <c r="BU8" s="29" t="s">
        <v>32</v>
      </c>
      <c r="BV8" s="34" t="s">
        <v>32</v>
      </c>
      <c r="BW8" s="34" t="s">
        <v>32</v>
      </c>
      <c r="BX8" s="34" t="s">
        <v>32</v>
      </c>
      <c r="BY8" s="36" t="s">
        <v>32</v>
      </c>
      <c r="BZ8" s="29" t="s">
        <v>32</v>
      </c>
      <c r="CA8" s="34" t="s">
        <v>32</v>
      </c>
      <c r="CB8" s="34" t="s">
        <v>32</v>
      </c>
      <c r="CC8" s="34" t="s">
        <v>32</v>
      </c>
      <c r="CD8" s="36" t="s">
        <v>32</v>
      </c>
      <c r="CE8" s="29" t="s">
        <v>32</v>
      </c>
      <c r="CF8" s="34" t="s">
        <v>32</v>
      </c>
      <c r="CG8" s="34" t="s">
        <v>32</v>
      </c>
      <c r="CH8" s="34" t="s">
        <v>32</v>
      </c>
      <c r="CI8" s="36" t="s">
        <v>32</v>
      </c>
      <c r="CJ8" s="29" t="s">
        <v>32</v>
      </c>
      <c r="CK8" s="34" t="s">
        <v>32</v>
      </c>
      <c r="CL8" s="34" t="s">
        <v>32</v>
      </c>
      <c r="CM8" s="34" t="s">
        <v>32</v>
      </c>
      <c r="CN8" s="36" t="s">
        <v>32</v>
      </c>
      <c r="CO8" s="29" t="s">
        <v>32</v>
      </c>
      <c r="CP8" s="34" t="s">
        <v>32</v>
      </c>
      <c r="CQ8" s="34" t="s">
        <v>32</v>
      </c>
      <c r="CR8" s="34" t="s">
        <v>32</v>
      </c>
      <c r="CS8" s="36" t="s">
        <v>32</v>
      </c>
    </row>
    <row r="9" spans="1:97">
      <c r="A9" s="27" t="s">
        <v>34</v>
      </c>
      <c r="B9" s="28" t="s">
        <v>24</v>
      </c>
      <c r="C9" s="29" t="s">
        <v>32</v>
      </c>
      <c r="D9" s="37" t="s">
        <v>32</v>
      </c>
      <c r="E9" s="38"/>
      <c r="F9" s="39">
        <f>D6-D18-D20-D21-E9-G9</f>
        <v>137605</v>
      </c>
      <c r="G9" s="40"/>
      <c r="H9" s="29" t="s">
        <v>32</v>
      </c>
      <c r="I9" s="37" t="s">
        <v>32</v>
      </c>
      <c r="J9" s="38"/>
      <c r="K9" s="39">
        <f>I6-I18-I20-I21-J9-L9</f>
        <v>130680</v>
      </c>
      <c r="L9" s="41"/>
      <c r="M9" s="29" t="s">
        <v>32</v>
      </c>
      <c r="N9" s="37" t="s">
        <v>32</v>
      </c>
      <c r="O9" s="38"/>
      <c r="P9" s="39">
        <f>N6-N18-N20-N21-O9-Q9</f>
        <v>140855</v>
      </c>
      <c r="Q9" s="41"/>
      <c r="R9" s="29" t="s">
        <v>32</v>
      </c>
      <c r="S9" s="37" t="s">
        <v>32</v>
      </c>
      <c r="T9" s="42">
        <f>E9+J9+O9</f>
        <v>0</v>
      </c>
      <c r="U9" s="39">
        <f>S6-S18-S20-S21-T9-V9</f>
        <v>409140</v>
      </c>
      <c r="V9" s="41"/>
      <c r="W9" s="29" t="s">
        <v>32</v>
      </c>
      <c r="X9" s="37" t="s">
        <v>32</v>
      </c>
      <c r="Y9" s="38"/>
      <c r="Z9" s="39">
        <f>X6-X18-X20-X21-Y9-AA9</f>
        <v>118715</v>
      </c>
      <c r="AA9" s="41"/>
      <c r="AB9" s="29" t="s">
        <v>32</v>
      </c>
      <c r="AC9" s="37" t="s">
        <v>32</v>
      </c>
      <c r="AD9" s="38"/>
      <c r="AE9" s="39">
        <f>AC6-AC18-AC20-AC21-AD9-AF9</f>
        <v>107250</v>
      </c>
      <c r="AF9" s="41"/>
      <c r="AG9" s="29" t="s">
        <v>32</v>
      </c>
      <c r="AH9" s="37" t="s">
        <v>32</v>
      </c>
      <c r="AI9" s="38"/>
      <c r="AJ9" s="39">
        <f>AH6-AH18-AH20-AH21-AI9-AK9</f>
        <v>145703</v>
      </c>
      <c r="AK9" s="41"/>
      <c r="AL9" s="29" t="s">
        <v>32</v>
      </c>
      <c r="AM9" s="37" t="s">
        <v>32</v>
      </c>
      <c r="AN9" s="42">
        <f>Y9+AD9+AI9</f>
        <v>0</v>
      </c>
      <c r="AO9" s="39">
        <f>AM6-AM18-AM20-AM21-AN9-AP9</f>
        <v>371668</v>
      </c>
      <c r="AP9" s="41"/>
      <c r="AQ9" s="29" t="s">
        <v>32</v>
      </c>
      <c r="AR9" s="37" t="s">
        <v>32</v>
      </c>
      <c r="AS9" s="42">
        <f>T9+AN9</f>
        <v>0</v>
      </c>
      <c r="AT9" s="39">
        <f>AR6-AR18-AR20-AR21-AS9-AU9</f>
        <v>780808</v>
      </c>
      <c r="AU9" s="41"/>
      <c r="AV9" s="29" t="s">
        <v>32</v>
      </c>
      <c r="AW9" s="37" t="s">
        <v>32</v>
      </c>
      <c r="AX9" s="38"/>
      <c r="AY9" s="39">
        <f>AW6-AW18-AW20-AW21-AX9-AZ9</f>
        <v>144934</v>
      </c>
      <c r="AZ9" s="41"/>
      <c r="BA9" s="29" t="s">
        <v>32</v>
      </c>
      <c r="BB9" s="37" t="s">
        <v>32</v>
      </c>
      <c r="BC9" s="38"/>
      <c r="BD9" s="39">
        <f>BB6-BB18-BB20-BB21-BC9-BE9</f>
        <v>150595</v>
      </c>
      <c r="BE9" s="41"/>
      <c r="BF9" s="29" t="s">
        <v>32</v>
      </c>
      <c r="BG9" s="37" t="s">
        <v>32</v>
      </c>
      <c r="BH9" s="38"/>
      <c r="BI9" s="39">
        <f>BG6-BG18-BG20-BG21-BH9-BJ9</f>
        <v>147671</v>
      </c>
      <c r="BJ9" s="41"/>
      <c r="BK9" s="29" t="s">
        <v>32</v>
      </c>
      <c r="BL9" s="37" t="s">
        <v>32</v>
      </c>
      <c r="BM9" s="42">
        <f>AX9+BC9+BH9</f>
        <v>0</v>
      </c>
      <c r="BN9" s="39">
        <f>BL6-BL18-BL20-BL21-BM9-BO9</f>
        <v>443200</v>
      </c>
      <c r="BO9" s="41"/>
      <c r="BP9" s="29" t="s">
        <v>32</v>
      </c>
      <c r="BQ9" s="37" t="s">
        <v>32</v>
      </c>
      <c r="BR9" s="38"/>
      <c r="BS9" s="39">
        <f>BQ6-BQ18-BQ20-BQ21-BR9-BT9</f>
        <v>162839</v>
      </c>
      <c r="BT9" s="41"/>
      <c r="BU9" s="29" t="s">
        <v>32</v>
      </c>
      <c r="BV9" s="37" t="s">
        <v>32</v>
      </c>
      <c r="BW9" s="38"/>
      <c r="BX9" s="39">
        <f>BV6-BV18-BV20-BV21-BW9-BY9</f>
        <v>186481</v>
      </c>
      <c r="BY9" s="41"/>
      <c r="BZ9" s="29" t="s">
        <v>32</v>
      </c>
      <c r="CA9" s="37" t="s">
        <v>32</v>
      </c>
      <c r="CB9" s="38"/>
      <c r="CC9" s="39">
        <f>CA6-CA18-CA20-CA21-CB9-CD9</f>
        <v>320977</v>
      </c>
      <c r="CD9" s="41"/>
      <c r="CE9" s="29" t="s">
        <v>32</v>
      </c>
      <c r="CF9" s="37" t="s">
        <v>32</v>
      </c>
      <c r="CG9" s="42">
        <f>BR9+BW9+CB9</f>
        <v>0</v>
      </c>
      <c r="CH9" s="39">
        <f>CF6-CF18-CF20-CF21-CG9-CI9</f>
        <v>670297</v>
      </c>
      <c r="CI9" s="41"/>
      <c r="CJ9" s="29" t="s">
        <v>32</v>
      </c>
      <c r="CK9" s="37" t="s">
        <v>32</v>
      </c>
      <c r="CL9" s="42">
        <f>BM9+CG9</f>
        <v>0</v>
      </c>
      <c r="CM9" s="39">
        <f>CK6-CK18-CK20-CK21-CL9-CN9</f>
        <v>1113497</v>
      </c>
      <c r="CN9" s="41"/>
      <c r="CO9" s="29" t="s">
        <v>32</v>
      </c>
      <c r="CP9" s="37" t="s">
        <v>32</v>
      </c>
      <c r="CQ9" s="42">
        <f>T9+AN9+BM9+CG9</f>
        <v>0</v>
      </c>
      <c r="CR9" s="39">
        <f>CP6-CP18-CP20-CP21-CQ9-CS9</f>
        <v>1894305</v>
      </c>
      <c r="CS9" s="41"/>
    </row>
    <row r="10" spans="1:97">
      <c r="A10" s="27" t="s">
        <v>35</v>
      </c>
      <c r="B10" s="28" t="s">
        <v>25</v>
      </c>
      <c r="C10" s="29" t="s">
        <v>32</v>
      </c>
      <c r="D10" s="37" t="s">
        <v>32</v>
      </c>
      <c r="E10" s="37" t="s">
        <v>32</v>
      </c>
      <c r="F10" s="39">
        <f>E6-E18-E20-E21-G10</f>
        <v>0</v>
      </c>
      <c r="G10" s="40"/>
      <c r="H10" s="29" t="s">
        <v>32</v>
      </c>
      <c r="I10" s="37" t="s">
        <v>32</v>
      </c>
      <c r="J10" s="37" t="s">
        <v>32</v>
      </c>
      <c r="K10" s="39">
        <f>J6-J18-J20-J21-L10</f>
        <v>0</v>
      </c>
      <c r="L10" s="41"/>
      <c r="M10" s="29" t="s">
        <v>32</v>
      </c>
      <c r="N10" s="37" t="s">
        <v>32</v>
      </c>
      <c r="O10" s="37" t="s">
        <v>32</v>
      </c>
      <c r="P10" s="39">
        <f>O6-O18-O20-O21-Q10</f>
        <v>0</v>
      </c>
      <c r="Q10" s="41"/>
      <c r="R10" s="29" t="s">
        <v>32</v>
      </c>
      <c r="S10" s="37" t="s">
        <v>32</v>
      </c>
      <c r="T10" s="37" t="s">
        <v>32</v>
      </c>
      <c r="U10" s="39">
        <f>T6-T18-T20-T21-V10</f>
        <v>0</v>
      </c>
      <c r="V10" s="41"/>
      <c r="W10" s="29" t="s">
        <v>32</v>
      </c>
      <c r="X10" s="37" t="s">
        <v>32</v>
      </c>
      <c r="Y10" s="37" t="s">
        <v>32</v>
      </c>
      <c r="Z10" s="39">
        <f>Y6-Y18-Y20-Y21-AA10</f>
        <v>0</v>
      </c>
      <c r="AA10" s="41"/>
      <c r="AB10" s="29" t="s">
        <v>32</v>
      </c>
      <c r="AC10" s="37" t="s">
        <v>32</v>
      </c>
      <c r="AD10" s="37" t="s">
        <v>32</v>
      </c>
      <c r="AE10" s="39">
        <f>AD6-AD18-AD20-AD21-AF10</f>
        <v>0</v>
      </c>
      <c r="AF10" s="41"/>
      <c r="AG10" s="29" t="s">
        <v>32</v>
      </c>
      <c r="AH10" s="37" t="s">
        <v>32</v>
      </c>
      <c r="AI10" s="37" t="s">
        <v>32</v>
      </c>
      <c r="AJ10" s="39">
        <f>AI6-AI18-AI20-AI21-AK10</f>
        <v>0</v>
      </c>
      <c r="AK10" s="41"/>
      <c r="AL10" s="29" t="s">
        <v>32</v>
      </c>
      <c r="AM10" s="37" t="s">
        <v>32</v>
      </c>
      <c r="AN10" s="37" t="s">
        <v>32</v>
      </c>
      <c r="AO10" s="39">
        <f>AN6-AN18-AN20-AN21-AP10</f>
        <v>0</v>
      </c>
      <c r="AP10" s="41"/>
      <c r="AQ10" s="29" t="s">
        <v>32</v>
      </c>
      <c r="AR10" s="37" t="s">
        <v>32</v>
      </c>
      <c r="AS10" s="37" t="s">
        <v>32</v>
      </c>
      <c r="AT10" s="39">
        <f>AS6-AS18-AS20-AS21-AU10</f>
        <v>0</v>
      </c>
      <c r="AU10" s="41"/>
      <c r="AV10" s="29" t="s">
        <v>32</v>
      </c>
      <c r="AW10" s="37" t="s">
        <v>32</v>
      </c>
      <c r="AX10" s="37" t="s">
        <v>32</v>
      </c>
      <c r="AY10" s="39">
        <f>AX6-AX18-AX20-AX21-AZ10</f>
        <v>0</v>
      </c>
      <c r="AZ10" s="41"/>
      <c r="BA10" s="29" t="s">
        <v>32</v>
      </c>
      <c r="BB10" s="37" t="s">
        <v>32</v>
      </c>
      <c r="BC10" s="37" t="s">
        <v>32</v>
      </c>
      <c r="BD10" s="39">
        <f>BC6-BC18-BC20-BC21-BE10</f>
        <v>0</v>
      </c>
      <c r="BE10" s="41"/>
      <c r="BF10" s="29" t="s">
        <v>32</v>
      </c>
      <c r="BG10" s="37" t="s">
        <v>32</v>
      </c>
      <c r="BH10" s="37" t="s">
        <v>32</v>
      </c>
      <c r="BI10" s="39">
        <f>BH6-BH18-BH20-BH21-BJ10</f>
        <v>0</v>
      </c>
      <c r="BJ10" s="41"/>
      <c r="BK10" s="29" t="s">
        <v>32</v>
      </c>
      <c r="BL10" s="37" t="s">
        <v>32</v>
      </c>
      <c r="BM10" s="37" t="s">
        <v>32</v>
      </c>
      <c r="BN10" s="39">
        <f>BM6-BM18-BM20-BM21-BO10</f>
        <v>0</v>
      </c>
      <c r="BO10" s="41"/>
      <c r="BP10" s="29" t="s">
        <v>32</v>
      </c>
      <c r="BQ10" s="37" t="s">
        <v>32</v>
      </c>
      <c r="BR10" s="37" t="s">
        <v>32</v>
      </c>
      <c r="BS10" s="39">
        <f>BR6-BR18-BR20-BR21-BT10</f>
        <v>0</v>
      </c>
      <c r="BT10" s="41"/>
      <c r="BU10" s="29" t="s">
        <v>32</v>
      </c>
      <c r="BV10" s="37" t="s">
        <v>32</v>
      </c>
      <c r="BW10" s="37" t="s">
        <v>32</v>
      </c>
      <c r="BX10" s="39">
        <f>BW6-BW18-BW20-BW21-BY10</f>
        <v>0</v>
      </c>
      <c r="BY10" s="41"/>
      <c r="BZ10" s="29" t="s">
        <v>32</v>
      </c>
      <c r="CA10" s="37" t="s">
        <v>32</v>
      </c>
      <c r="CB10" s="37" t="s">
        <v>32</v>
      </c>
      <c r="CC10" s="39">
        <f>CB6-CB18-CB20-CB21-CD10</f>
        <v>0</v>
      </c>
      <c r="CD10" s="41"/>
      <c r="CE10" s="29" t="s">
        <v>32</v>
      </c>
      <c r="CF10" s="37" t="s">
        <v>32</v>
      </c>
      <c r="CG10" s="37" t="s">
        <v>32</v>
      </c>
      <c r="CH10" s="39">
        <f>CG6-CG18-CG20-CG21-CI10</f>
        <v>0</v>
      </c>
      <c r="CI10" s="41"/>
      <c r="CJ10" s="29" t="s">
        <v>32</v>
      </c>
      <c r="CK10" s="37" t="s">
        <v>32</v>
      </c>
      <c r="CL10" s="37" t="s">
        <v>32</v>
      </c>
      <c r="CM10" s="39">
        <f>CL6-CL18-CL20-CL21-CN10</f>
        <v>0</v>
      </c>
      <c r="CN10" s="41"/>
      <c r="CO10" s="29" t="s">
        <v>32</v>
      </c>
      <c r="CP10" s="37" t="s">
        <v>32</v>
      </c>
      <c r="CQ10" s="37" t="s">
        <v>32</v>
      </c>
      <c r="CR10" s="39">
        <f>CQ6-CQ18-CQ20-CQ21-CS10</f>
        <v>0</v>
      </c>
      <c r="CS10" s="41"/>
    </row>
    <row r="11" spans="1:97">
      <c r="A11" s="27" t="s">
        <v>36</v>
      </c>
      <c r="B11" s="28" t="s">
        <v>26</v>
      </c>
      <c r="C11" s="29" t="s">
        <v>32</v>
      </c>
      <c r="D11" s="37" t="s">
        <v>32</v>
      </c>
      <c r="E11" s="37" t="s">
        <v>32</v>
      </c>
      <c r="F11" s="37" t="s">
        <v>32</v>
      </c>
      <c r="G11" s="43">
        <f>F6-F18-F20-F21</f>
        <v>121649</v>
      </c>
      <c r="H11" s="29" t="s">
        <v>32</v>
      </c>
      <c r="I11" s="37" t="s">
        <v>32</v>
      </c>
      <c r="J11" s="37" t="s">
        <v>32</v>
      </c>
      <c r="K11" s="37" t="s">
        <v>32</v>
      </c>
      <c r="L11" s="44">
        <f>K6-K18-K20-K21</f>
        <v>116767</v>
      </c>
      <c r="M11" s="29" t="s">
        <v>32</v>
      </c>
      <c r="N11" s="37" t="s">
        <v>32</v>
      </c>
      <c r="O11" s="37" t="s">
        <v>32</v>
      </c>
      <c r="P11" s="37" t="s">
        <v>32</v>
      </c>
      <c r="Q11" s="44">
        <f>P6-P18-P20-P21</f>
        <v>128089</v>
      </c>
      <c r="R11" s="29" t="s">
        <v>32</v>
      </c>
      <c r="S11" s="37" t="s">
        <v>32</v>
      </c>
      <c r="T11" s="37" t="s">
        <v>32</v>
      </c>
      <c r="U11" s="37" t="s">
        <v>32</v>
      </c>
      <c r="V11" s="44">
        <f>U6-U18-U20-U21</f>
        <v>366505</v>
      </c>
      <c r="W11" s="29" t="s">
        <v>32</v>
      </c>
      <c r="X11" s="37" t="s">
        <v>32</v>
      </c>
      <c r="Y11" s="37" t="s">
        <v>32</v>
      </c>
      <c r="Z11" s="37" t="s">
        <v>32</v>
      </c>
      <c r="AA11" s="44">
        <f>Z6-Z18-Z20-Z21</f>
        <v>108333</v>
      </c>
      <c r="AB11" s="29" t="s">
        <v>32</v>
      </c>
      <c r="AC11" s="37" t="s">
        <v>32</v>
      </c>
      <c r="AD11" s="37" t="s">
        <v>32</v>
      </c>
      <c r="AE11" s="37" t="s">
        <v>32</v>
      </c>
      <c r="AF11" s="44">
        <f>AE6-AE18-AE20-AE21</f>
        <v>99184</v>
      </c>
      <c r="AG11" s="29" t="s">
        <v>32</v>
      </c>
      <c r="AH11" s="37" t="s">
        <v>32</v>
      </c>
      <c r="AI11" s="37" t="s">
        <v>32</v>
      </c>
      <c r="AJ11" s="37" t="s">
        <v>32</v>
      </c>
      <c r="AK11" s="44">
        <f>AJ6-AJ18-AJ20-AJ21</f>
        <v>139101</v>
      </c>
      <c r="AL11" s="29" t="s">
        <v>32</v>
      </c>
      <c r="AM11" s="37" t="s">
        <v>32</v>
      </c>
      <c r="AN11" s="37" t="s">
        <v>32</v>
      </c>
      <c r="AO11" s="37" t="s">
        <v>32</v>
      </c>
      <c r="AP11" s="44">
        <f>AO6-AO18-AO20-AO21</f>
        <v>346618</v>
      </c>
      <c r="AQ11" s="29" t="s">
        <v>32</v>
      </c>
      <c r="AR11" s="37" t="s">
        <v>32</v>
      </c>
      <c r="AS11" s="37" t="s">
        <v>32</v>
      </c>
      <c r="AT11" s="37" t="s">
        <v>32</v>
      </c>
      <c r="AU11" s="44">
        <f>AT6-AT18-AT20-AT21</f>
        <v>713123</v>
      </c>
      <c r="AV11" s="29" t="s">
        <v>32</v>
      </c>
      <c r="AW11" s="37" t="s">
        <v>32</v>
      </c>
      <c r="AX11" s="37" t="s">
        <v>32</v>
      </c>
      <c r="AY11" s="37" t="s">
        <v>32</v>
      </c>
      <c r="AZ11" s="44">
        <f>AY6-AY18-AY20-AY21</f>
        <v>138006</v>
      </c>
      <c r="BA11" s="29" t="s">
        <v>32</v>
      </c>
      <c r="BB11" s="37" t="s">
        <v>32</v>
      </c>
      <c r="BC11" s="37" t="s">
        <v>32</v>
      </c>
      <c r="BD11" s="37" t="s">
        <v>32</v>
      </c>
      <c r="BE11" s="44">
        <f>BD6-BD18-BD20-BD21</f>
        <v>141518</v>
      </c>
      <c r="BF11" s="29" t="s">
        <v>32</v>
      </c>
      <c r="BG11" s="37" t="s">
        <v>32</v>
      </c>
      <c r="BH11" s="37" t="s">
        <v>32</v>
      </c>
      <c r="BI11" s="37" t="s">
        <v>32</v>
      </c>
      <c r="BJ11" s="44">
        <f>BI6-BI18-BI20-BI21</f>
        <v>134404</v>
      </c>
      <c r="BK11" s="29" t="s">
        <v>32</v>
      </c>
      <c r="BL11" s="37" t="s">
        <v>32</v>
      </c>
      <c r="BM11" s="37" t="s">
        <v>32</v>
      </c>
      <c r="BN11" s="37" t="s">
        <v>32</v>
      </c>
      <c r="BO11" s="44">
        <f>BN6-BN18-BN20-BN21</f>
        <v>413928</v>
      </c>
      <c r="BP11" s="29" t="s">
        <v>32</v>
      </c>
      <c r="BQ11" s="37" t="s">
        <v>32</v>
      </c>
      <c r="BR11" s="37" t="s">
        <v>32</v>
      </c>
      <c r="BS11" s="37" t="s">
        <v>32</v>
      </c>
      <c r="BT11" s="44">
        <f>BS6-BS18-BS20-BS21</f>
        <v>147915</v>
      </c>
      <c r="BU11" s="29" t="s">
        <v>32</v>
      </c>
      <c r="BV11" s="37" t="s">
        <v>32</v>
      </c>
      <c r="BW11" s="37" t="s">
        <v>32</v>
      </c>
      <c r="BX11" s="37" t="s">
        <v>32</v>
      </c>
      <c r="BY11" s="44">
        <f>BX6-BX18-BX20-BX21</f>
        <v>172363</v>
      </c>
      <c r="BZ11" s="29" t="s">
        <v>32</v>
      </c>
      <c r="CA11" s="37" t="s">
        <v>32</v>
      </c>
      <c r="CB11" s="37" t="s">
        <v>32</v>
      </c>
      <c r="CC11" s="37" t="s">
        <v>32</v>
      </c>
      <c r="CD11" s="44">
        <f>CC6-CC18-CC20-CC21</f>
        <v>45935</v>
      </c>
      <c r="CE11" s="29" t="s">
        <v>32</v>
      </c>
      <c r="CF11" s="37" t="s">
        <v>32</v>
      </c>
      <c r="CG11" s="37" t="s">
        <v>32</v>
      </c>
      <c r="CH11" s="37" t="s">
        <v>32</v>
      </c>
      <c r="CI11" s="44">
        <f>CH6-CH18-CH20-CH21</f>
        <v>366213</v>
      </c>
      <c r="CJ11" s="29" t="s">
        <v>32</v>
      </c>
      <c r="CK11" s="37" t="s">
        <v>32</v>
      </c>
      <c r="CL11" s="37" t="s">
        <v>32</v>
      </c>
      <c r="CM11" s="37" t="s">
        <v>32</v>
      </c>
      <c r="CN11" s="44">
        <f>CM6-CM18-CM20-CM21</f>
        <v>780141</v>
      </c>
      <c r="CO11" s="29" t="s">
        <v>32</v>
      </c>
      <c r="CP11" s="37" t="s">
        <v>32</v>
      </c>
      <c r="CQ11" s="37" t="s">
        <v>32</v>
      </c>
      <c r="CR11" s="37" t="s">
        <v>32</v>
      </c>
      <c r="CS11" s="44">
        <f>CR6-CR18-CR20-CR21</f>
        <v>1493264</v>
      </c>
    </row>
    <row r="12" spans="1:97">
      <c r="A12" s="27" t="s">
        <v>37</v>
      </c>
      <c r="B12" s="28" t="s">
        <v>38</v>
      </c>
      <c r="C12" s="29"/>
      <c r="D12" s="37"/>
      <c r="E12" s="37"/>
      <c r="F12" s="37"/>
      <c r="G12" s="43"/>
      <c r="H12" s="29"/>
      <c r="I12" s="37"/>
      <c r="J12" s="37"/>
      <c r="K12" s="37"/>
      <c r="L12" s="44"/>
      <c r="M12" s="29"/>
      <c r="N12" s="37"/>
      <c r="O12" s="37"/>
      <c r="P12" s="37"/>
      <c r="Q12" s="44"/>
      <c r="R12" s="29"/>
      <c r="S12" s="37"/>
      <c r="T12" s="37"/>
      <c r="U12" s="37"/>
      <c r="V12" s="45"/>
      <c r="W12" s="29"/>
      <c r="X12" s="37"/>
      <c r="Y12" s="37"/>
      <c r="Z12" s="37"/>
      <c r="AA12" s="44"/>
      <c r="AB12" s="29"/>
      <c r="AC12" s="37"/>
      <c r="AD12" s="37"/>
      <c r="AE12" s="37"/>
      <c r="AF12" s="44"/>
      <c r="AG12" s="29"/>
      <c r="AH12" s="37"/>
      <c r="AI12" s="37"/>
      <c r="AJ12" s="37"/>
      <c r="AK12" s="44"/>
      <c r="AL12" s="29"/>
      <c r="AM12" s="37"/>
      <c r="AN12" s="37"/>
      <c r="AO12" s="37"/>
      <c r="AP12" s="45"/>
      <c r="AQ12" s="29"/>
      <c r="AR12" s="37"/>
      <c r="AS12" s="37"/>
      <c r="AT12" s="37"/>
      <c r="AU12" s="45"/>
      <c r="AV12" s="29"/>
      <c r="AW12" s="37"/>
      <c r="AX12" s="37"/>
      <c r="AY12" s="37"/>
      <c r="AZ12" s="44"/>
      <c r="BA12" s="29"/>
      <c r="BB12" s="37"/>
      <c r="BC12" s="37"/>
      <c r="BD12" s="37"/>
      <c r="BE12" s="44"/>
      <c r="BF12" s="29"/>
      <c r="BG12" s="37"/>
      <c r="BH12" s="37"/>
      <c r="BI12" s="37"/>
      <c r="BJ12" s="44"/>
      <c r="BK12" s="29"/>
      <c r="BL12" s="37"/>
      <c r="BM12" s="37"/>
      <c r="BN12" s="37"/>
      <c r="BO12" s="45"/>
      <c r="BP12" s="29"/>
      <c r="BQ12" s="37"/>
      <c r="BR12" s="37"/>
      <c r="BS12" s="37"/>
      <c r="BT12" s="44"/>
      <c r="BU12" s="29"/>
      <c r="BV12" s="37"/>
      <c r="BW12" s="37"/>
      <c r="BX12" s="37"/>
      <c r="BY12" s="44"/>
      <c r="BZ12" s="29"/>
      <c r="CA12" s="37"/>
      <c r="CB12" s="37"/>
      <c r="CC12" s="37"/>
      <c r="CD12" s="44"/>
      <c r="CE12" s="29"/>
      <c r="CF12" s="37"/>
      <c r="CG12" s="37"/>
      <c r="CH12" s="37"/>
      <c r="CI12" s="45"/>
      <c r="CJ12" s="29"/>
      <c r="CK12" s="37"/>
      <c r="CL12" s="37"/>
      <c r="CM12" s="37"/>
      <c r="CN12" s="45"/>
      <c r="CO12" s="29"/>
      <c r="CP12" s="37"/>
      <c r="CQ12" s="37"/>
      <c r="CR12" s="37"/>
      <c r="CS12" s="45"/>
    </row>
    <row r="13" spans="1:97">
      <c r="A13" s="27" t="s">
        <v>39</v>
      </c>
      <c r="B13" s="28" t="s">
        <v>40</v>
      </c>
      <c r="C13" s="46">
        <f>D13+E13+F13+G13</f>
        <v>0</v>
      </c>
      <c r="D13" s="47"/>
      <c r="E13" s="47"/>
      <c r="F13" s="47"/>
      <c r="G13" s="48"/>
      <c r="H13" s="46">
        <f>I13+J13+K13+L13</f>
        <v>0</v>
      </c>
      <c r="I13" s="47"/>
      <c r="J13" s="47"/>
      <c r="K13" s="47"/>
      <c r="L13" s="49"/>
      <c r="M13" s="46">
        <f>N13+O13+P13+Q13</f>
        <v>0</v>
      </c>
      <c r="N13" s="47"/>
      <c r="O13" s="47"/>
      <c r="P13" s="47"/>
      <c r="Q13" s="49"/>
      <c r="R13" s="46">
        <f>S13+T13+U13+V13</f>
        <v>0</v>
      </c>
      <c r="S13" s="42">
        <f t="shared" ref="S13:V18" si="0">D13+I13+N13</f>
        <v>0</v>
      </c>
      <c r="T13" s="42">
        <f t="shared" si="0"/>
        <v>0</v>
      </c>
      <c r="U13" s="42">
        <f t="shared" si="0"/>
        <v>0</v>
      </c>
      <c r="V13" s="42">
        <f t="shared" si="0"/>
        <v>0</v>
      </c>
      <c r="W13" s="46">
        <f>X13+Y13+Z13+AA13</f>
        <v>0</v>
      </c>
      <c r="X13" s="47"/>
      <c r="Y13" s="47"/>
      <c r="Z13" s="47"/>
      <c r="AA13" s="49"/>
      <c r="AB13" s="46">
        <f>AC13+AD13+AE13+AF13</f>
        <v>0</v>
      </c>
      <c r="AC13" s="47"/>
      <c r="AD13" s="47"/>
      <c r="AE13" s="47"/>
      <c r="AF13" s="49"/>
      <c r="AG13" s="46">
        <f>AH13+AI13+AJ13+AK13</f>
        <v>0</v>
      </c>
      <c r="AH13" s="47"/>
      <c r="AI13" s="47"/>
      <c r="AJ13" s="47"/>
      <c r="AK13" s="49"/>
      <c r="AL13" s="46">
        <f>AM13+AN13+AO13+AP13</f>
        <v>0</v>
      </c>
      <c r="AM13" s="42">
        <f t="shared" ref="AM13:AP17" si="1">X13+AC13+AH13</f>
        <v>0</v>
      </c>
      <c r="AN13" s="42">
        <f t="shared" si="1"/>
        <v>0</v>
      </c>
      <c r="AO13" s="42">
        <f t="shared" si="1"/>
        <v>0</v>
      </c>
      <c r="AP13" s="42">
        <f t="shared" si="1"/>
        <v>0</v>
      </c>
      <c r="AQ13" s="46">
        <f>AR13+AS13+AT13+AU13</f>
        <v>0</v>
      </c>
      <c r="AR13" s="42">
        <f t="shared" ref="AR13:AU18" si="2">S13+AM13</f>
        <v>0</v>
      </c>
      <c r="AS13" s="42">
        <f t="shared" si="2"/>
        <v>0</v>
      </c>
      <c r="AT13" s="42">
        <f t="shared" si="2"/>
        <v>0</v>
      </c>
      <c r="AU13" s="42">
        <f t="shared" si="2"/>
        <v>0</v>
      </c>
      <c r="AV13" s="46">
        <f>AW13+AX13+AY13+AZ13</f>
        <v>0</v>
      </c>
      <c r="AW13" s="47"/>
      <c r="AX13" s="47"/>
      <c r="AY13" s="47"/>
      <c r="AZ13" s="49"/>
      <c r="BA13" s="46">
        <f>BB13+BC13+BD13+BE13</f>
        <v>0</v>
      </c>
      <c r="BB13" s="47"/>
      <c r="BC13" s="47"/>
      <c r="BD13" s="47"/>
      <c r="BE13" s="49"/>
      <c r="BF13" s="46">
        <f>BG13+BH13+BI13+BJ13</f>
        <v>0</v>
      </c>
      <c r="BG13" s="47"/>
      <c r="BH13" s="47"/>
      <c r="BI13" s="47"/>
      <c r="BJ13" s="49"/>
      <c r="BK13" s="46">
        <f>BL13+BM13+BN13+BO13</f>
        <v>0</v>
      </c>
      <c r="BL13" s="42">
        <f t="shared" ref="BL13:BO18" si="3">AW13+BB13+BG13</f>
        <v>0</v>
      </c>
      <c r="BM13" s="42">
        <f t="shared" si="3"/>
        <v>0</v>
      </c>
      <c r="BN13" s="42">
        <f t="shared" si="3"/>
        <v>0</v>
      </c>
      <c r="BO13" s="42">
        <f t="shared" si="3"/>
        <v>0</v>
      </c>
      <c r="BP13" s="46">
        <f>BQ13+BR13+BS13+BT13</f>
        <v>0</v>
      </c>
      <c r="BQ13" s="47"/>
      <c r="BR13" s="47"/>
      <c r="BS13" s="47"/>
      <c r="BT13" s="49"/>
      <c r="BU13" s="46">
        <f>BV13+BW13+BX13+BY13</f>
        <v>0</v>
      </c>
      <c r="BV13" s="47"/>
      <c r="BW13" s="47"/>
      <c r="BX13" s="47"/>
      <c r="BY13" s="49"/>
      <c r="BZ13" s="46">
        <f>CA13+CB13+CC13+CD13</f>
        <v>0</v>
      </c>
      <c r="CA13" s="47"/>
      <c r="CB13" s="47"/>
      <c r="CC13" s="47"/>
      <c r="CD13" s="49"/>
      <c r="CE13" s="46">
        <f>CF13+CG13+CH13+CI13</f>
        <v>0</v>
      </c>
      <c r="CF13" s="42">
        <f t="shared" ref="CF13:CI18" si="4">BQ13+BV13+CA13</f>
        <v>0</v>
      </c>
      <c r="CG13" s="42">
        <f t="shared" si="4"/>
        <v>0</v>
      </c>
      <c r="CH13" s="42">
        <f t="shared" si="4"/>
        <v>0</v>
      </c>
      <c r="CI13" s="42">
        <f t="shared" si="4"/>
        <v>0</v>
      </c>
      <c r="CJ13" s="46">
        <f>CK13+CL13+CM13+CN13</f>
        <v>0</v>
      </c>
      <c r="CK13" s="42">
        <f t="shared" ref="CK13:CN18" si="5">BL13+CF13</f>
        <v>0</v>
      </c>
      <c r="CL13" s="42">
        <f t="shared" si="5"/>
        <v>0</v>
      </c>
      <c r="CM13" s="42">
        <f t="shared" si="5"/>
        <v>0</v>
      </c>
      <c r="CN13" s="42">
        <f t="shared" si="5"/>
        <v>0</v>
      </c>
      <c r="CO13" s="46">
        <f>CP13+CQ13+CR13+CS13</f>
        <v>0</v>
      </c>
      <c r="CP13" s="42">
        <f t="shared" ref="CP13:CS18" si="6">S13+AM13+BL13+CF13</f>
        <v>0</v>
      </c>
      <c r="CQ13" s="42">
        <f t="shared" si="6"/>
        <v>0</v>
      </c>
      <c r="CR13" s="42">
        <f t="shared" si="6"/>
        <v>0</v>
      </c>
      <c r="CS13" s="42">
        <f t="shared" si="6"/>
        <v>0</v>
      </c>
    </row>
    <row r="14" spans="1:97">
      <c r="A14" s="27" t="s">
        <v>41</v>
      </c>
      <c r="B14" s="28" t="s">
        <v>42</v>
      </c>
      <c r="C14" s="46">
        <f>D14+E14+F14+G14</f>
        <v>0</v>
      </c>
      <c r="D14" s="50"/>
      <c r="E14" s="50"/>
      <c r="F14" s="50"/>
      <c r="G14" s="51"/>
      <c r="H14" s="46">
        <f>I14+J14+K14+L14</f>
        <v>0</v>
      </c>
      <c r="I14" s="50"/>
      <c r="J14" s="50"/>
      <c r="K14" s="50"/>
      <c r="L14" s="52"/>
      <c r="M14" s="46">
        <f>N14+O14+P14+Q14</f>
        <v>0</v>
      </c>
      <c r="N14" s="50"/>
      <c r="O14" s="50"/>
      <c r="P14" s="50"/>
      <c r="Q14" s="52"/>
      <c r="R14" s="46">
        <f>S14+T14+U14+V14</f>
        <v>0</v>
      </c>
      <c r="S14" s="42">
        <f t="shared" si="0"/>
        <v>0</v>
      </c>
      <c r="T14" s="42">
        <f t="shared" si="0"/>
        <v>0</v>
      </c>
      <c r="U14" s="42">
        <f t="shared" si="0"/>
        <v>0</v>
      </c>
      <c r="V14" s="42">
        <f t="shared" si="0"/>
        <v>0</v>
      </c>
      <c r="W14" s="46">
        <f>X14+Y14+Z14+AA14</f>
        <v>0</v>
      </c>
      <c r="X14" s="50"/>
      <c r="Y14" s="50"/>
      <c r="Z14" s="50"/>
      <c r="AA14" s="52"/>
      <c r="AB14" s="46">
        <f>AC14+AD14+AE14+AF14</f>
        <v>0</v>
      </c>
      <c r="AC14" s="50"/>
      <c r="AD14" s="50"/>
      <c r="AE14" s="50"/>
      <c r="AF14" s="52"/>
      <c r="AG14" s="46">
        <f>AH14+AI14+AJ14+AK14</f>
        <v>0</v>
      </c>
      <c r="AH14" s="50"/>
      <c r="AI14" s="50"/>
      <c r="AJ14" s="50"/>
      <c r="AK14" s="52"/>
      <c r="AL14" s="46">
        <f>AM14+AN14+AO14+AP14</f>
        <v>0</v>
      </c>
      <c r="AM14" s="42">
        <f t="shared" si="1"/>
        <v>0</v>
      </c>
      <c r="AN14" s="42">
        <f t="shared" si="1"/>
        <v>0</v>
      </c>
      <c r="AO14" s="42">
        <f t="shared" si="1"/>
        <v>0</v>
      </c>
      <c r="AP14" s="42">
        <f t="shared" si="1"/>
        <v>0</v>
      </c>
      <c r="AQ14" s="46">
        <f>AR14+AS14+AT14+AU14</f>
        <v>0</v>
      </c>
      <c r="AR14" s="42">
        <f t="shared" si="2"/>
        <v>0</v>
      </c>
      <c r="AS14" s="42">
        <f t="shared" si="2"/>
        <v>0</v>
      </c>
      <c r="AT14" s="42">
        <f t="shared" si="2"/>
        <v>0</v>
      </c>
      <c r="AU14" s="42">
        <f t="shared" si="2"/>
        <v>0</v>
      </c>
      <c r="AV14" s="46">
        <f>AW14+AX14+AY14+AZ14</f>
        <v>0</v>
      </c>
      <c r="AW14" s="50"/>
      <c r="AX14" s="50"/>
      <c r="AY14" s="50"/>
      <c r="AZ14" s="52"/>
      <c r="BA14" s="46">
        <f>BB14+BC14+BD14+BE14</f>
        <v>0</v>
      </c>
      <c r="BB14" s="50"/>
      <c r="BC14" s="50"/>
      <c r="BD14" s="50"/>
      <c r="BE14" s="52"/>
      <c r="BF14" s="46">
        <f>BG14+BH14+BI14+BJ14</f>
        <v>0</v>
      </c>
      <c r="BG14" s="50"/>
      <c r="BH14" s="50"/>
      <c r="BI14" s="50"/>
      <c r="BJ14" s="52"/>
      <c r="BK14" s="46">
        <f>BL14+BM14+BN14+BO14</f>
        <v>0</v>
      </c>
      <c r="BL14" s="42">
        <f t="shared" si="3"/>
        <v>0</v>
      </c>
      <c r="BM14" s="42">
        <f t="shared" si="3"/>
        <v>0</v>
      </c>
      <c r="BN14" s="42">
        <f t="shared" si="3"/>
        <v>0</v>
      </c>
      <c r="BO14" s="42">
        <f t="shared" si="3"/>
        <v>0</v>
      </c>
      <c r="BP14" s="46">
        <f>BQ14+BR14+BS14+BT14</f>
        <v>0</v>
      </c>
      <c r="BQ14" s="50"/>
      <c r="BR14" s="50"/>
      <c r="BS14" s="50"/>
      <c r="BT14" s="52"/>
      <c r="BU14" s="46">
        <f>BV14+BW14+BX14+BY14</f>
        <v>0</v>
      </c>
      <c r="BV14" s="50"/>
      <c r="BW14" s="50"/>
      <c r="BX14" s="50"/>
      <c r="BY14" s="52"/>
      <c r="BZ14" s="46">
        <f>CA14+CB14+CC14+CD14</f>
        <v>0</v>
      </c>
      <c r="CA14" s="50"/>
      <c r="CB14" s="50"/>
      <c r="CC14" s="50"/>
      <c r="CD14" s="52"/>
      <c r="CE14" s="46">
        <f>CF14+CG14+CH14+CI14</f>
        <v>0</v>
      </c>
      <c r="CF14" s="42">
        <f t="shared" si="4"/>
        <v>0</v>
      </c>
      <c r="CG14" s="42">
        <f t="shared" si="4"/>
        <v>0</v>
      </c>
      <c r="CH14" s="42">
        <f t="shared" si="4"/>
        <v>0</v>
      </c>
      <c r="CI14" s="42">
        <f t="shared" si="4"/>
        <v>0</v>
      </c>
      <c r="CJ14" s="46">
        <f>CK14+CL14+CM14+CN14</f>
        <v>0</v>
      </c>
      <c r="CK14" s="42">
        <f t="shared" si="5"/>
        <v>0</v>
      </c>
      <c r="CL14" s="42">
        <f t="shared" si="5"/>
        <v>0</v>
      </c>
      <c r="CM14" s="42">
        <f t="shared" si="5"/>
        <v>0</v>
      </c>
      <c r="CN14" s="42">
        <f t="shared" si="5"/>
        <v>0</v>
      </c>
      <c r="CO14" s="46">
        <f>CP14+CQ14+CR14+CS14</f>
        <v>0</v>
      </c>
      <c r="CP14" s="42">
        <f t="shared" si="6"/>
        <v>0</v>
      </c>
      <c r="CQ14" s="42">
        <f t="shared" si="6"/>
        <v>0</v>
      </c>
      <c r="CR14" s="42">
        <f t="shared" si="6"/>
        <v>0</v>
      </c>
      <c r="CS14" s="42">
        <f t="shared" si="6"/>
        <v>0</v>
      </c>
    </row>
    <row r="15" spans="1:97">
      <c r="A15" s="27" t="s">
        <v>43</v>
      </c>
      <c r="B15" s="28" t="s">
        <v>44</v>
      </c>
      <c r="C15" s="46">
        <f>D15+E15+F15+G15</f>
        <v>1931888</v>
      </c>
      <c r="D15" s="53">
        <v>1931888</v>
      </c>
      <c r="E15" s="53"/>
      <c r="F15" s="53"/>
      <c r="G15" s="54"/>
      <c r="H15" s="46">
        <f>I15+J15+K15+L15</f>
        <v>2241135</v>
      </c>
      <c r="I15" s="50">
        <v>2241135</v>
      </c>
      <c r="J15" s="50"/>
      <c r="K15" s="50"/>
      <c r="L15" s="55"/>
      <c r="M15" s="46">
        <f>N15+O15+P15+Q15</f>
        <v>2398477</v>
      </c>
      <c r="N15" s="53">
        <v>2398477</v>
      </c>
      <c r="O15" s="53"/>
      <c r="P15" s="53"/>
      <c r="Q15" s="55"/>
      <c r="R15" s="46">
        <f>S15+T15+U15+V15</f>
        <v>6571500</v>
      </c>
      <c r="S15" s="42">
        <f t="shared" si="0"/>
        <v>6571500</v>
      </c>
      <c r="T15" s="42">
        <f t="shared" si="0"/>
        <v>0</v>
      </c>
      <c r="U15" s="42">
        <f t="shared" si="0"/>
        <v>0</v>
      </c>
      <c r="V15" s="42">
        <f t="shared" si="0"/>
        <v>0</v>
      </c>
      <c r="W15" s="46">
        <f>X15+Y15+Z15+AA15</f>
        <v>2231270</v>
      </c>
      <c r="X15" s="53">
        <v>2231270</v>
      </c>
      <c r="Y15" s="53"/>
      <c r="Z15" s="53"/>
      <c r="AA15" s="55"/>
      <c r="AB15" s="46">
        <f>AC15+AD15+AE15+AF15</f>
        <v>1791035</v>
      </c>
      <c r="AC15" s="53">
        <v>1791035</v>
      </c>
      <c r="AD15" s="53"/>
      <c r="AE15" s="53"/>
      <c r="AF15" s="55"/>
      <c r="AG15" s="46">
        <f>AH15+AI15+AJ15+AK15</f>
        <v>2113061</v>
      </c>
      <c r="AH15" s="53">
        <v>2113061</v>
      </c>
      <c r="AI15" s="53"/>
      <c r="AJ15" s="53"/>
      <c r="AK15" s="55"/>
      <c r="AL15" s="46">
        <f>AM15+AN15+AO15+AP15</f>
        <v>6135366</v>
      </c>
      <c r="AM15" s="42">
        <f t="shared" si="1"/>
        <v>6135366</v>
      </c>
      <c r="AN15" s="42">
        <f t="shared" si="1"/>
        <v>0</v>
      </c>
      <c r="AO15" s="42">
        <f t="shared" si="1"/>
        <v>0</v>
      </c>
      <c r="AP15" s="42">
        <f t="shared" si="1"/>
        <v>0</v>
      </c>
      <c r="AQ15" s="46">
        <f>AR15+AS15+AT15+AU15</f>
        <v>12706866</v>
      </c>
      <c r="AR15" s="42">
        <f t="shared" si="2"/>
        <v>12706866</v>
      </c>
      <c r="AS15" s="42">
        <f t="shared" si="2"/>
        <v>0</v>
      </c>
      <c r="AT15" s="42">
        <f t="shared" si="2"/>
        <v>0</v>
      </c>
      <c r="AU15" s="42">
        <f t="shared" si="2"/>
        <v>0</v>
      </c>
      <c r="AV15" s="46">
        <f>AW15+AX15+AY15+AZ15</f>
        <v>2116032</v>
      </c>
      <c r="AW15" s="53">
        <v>2116032</v>
      </c>
      <c r="AX15" s="53"/>
      <c r="AY15" s="53"/>
      <c r="AZ15" s="55"/>
      <c r="BA15" s="46">
        <f>BB15+BC15+BD15+BE15</f>
        <v>2206577</v>
      </c>
      <c r="BB15" s="53">
        <v>2206577</v>
      </c>
      <c r="BC15" s="53"/>
      <c r="BD15" s="53"/>
      <c r="BE15" s="55"/>
      <c r="BF15" s="46">
        <f>BG15+BH15+BI15+BJ15</f>
        <v>2177777</v>
      </c>
      <c r="BG15" s="53">
        <v>2177777</v>
      </c>
      <c r="BH15" s="53"/>
      <c r="BI15" s="53"/>
      <c r="BJ15" s="55"/>
      <c r="BK15" s="46">
        <f>BL15+BM15+BN15+BO15</f>
        <v>6500386</v>
      </c>
      <c r="BL15" s="42">
        <f t="shared" si="3"/>
        <v>6500386</v>
      </c>
      <c r="BM15" s="42">
        <f t="shared" si="3"/>
        <v>0</v>
      </c>
      <c r="BN15" s="42">
        <f t="shared" si="3"/>
        <v>0</v>
      </c>
      <c r="BO15" s="42">
        <f t="shared" si="3"/>
        <v>0</v>
      </c>
      <c r="BP15" s="46">
        <f>BQ15+BR15+BS15+BT15</f>
        <v>2484106</v>
      </c>
      <c r="BQ15" s="53">
        <v>2484106</v>
      </c>
      <c r="BR15" s="53"/>
      <c r="BS15" s="53"/>
      <c r="BT15" s="55"/>
      <c r="BU15" s="46">
        <f>BV15+BW15+BX15+BY15</f>
        <v>2678258</v>
      </c>
      <c r="BV15" s="53">
        <v>2678258</v>
      </c>
      <c r="BW15" s="53"/>
      <c r="BX15" s="53"/>
      <c r="BY15" s="55"/>
      <c r="BZ15" s="46">
        <f>CA15+CB15+CC15+CD15</f>
        <v>2578589</v>
      </c>
      <c r="CA15" s="53">
        <v>2578589</v>
      </c>
      <c r="CB15" s="53"/>
      <c r="CC15" s="53"/>
      <c r="CD15" s="55"/>
      <c r="CE15" s="46">
        <f>CF15+CG15+CH15+CI15</f>
        <v>7740953</v>
      </c>
      <c r="CF15" s="42">
        <f t="shared" si="4"/>
        <v>7740953</v>
      </c>
      <c r="CG15" s="42">
        <f t="shared" si="4"/>
        <v>0</v>
      </c>
      <c r="CH15" s="42">
        <f t="shared" si="4"/>
        <v>0</v>
      </c>
      <c r="CI15" s="42">
        <f t="shared" si="4"/>
        <v>0</v>
      </c>
      <c r="CJ15" s="46">
        <f>CK15+CL15+CM15+CN15</f>
        <v>14241339</v>
      </c>
      <c r="CK15" s="42">
        <f t="shared" si="5"/>
        <v>14241339</v>
      </c>
      <c r="CL15" s="42">
        <f t="shared" si="5"/>
        <v>0</v>
      </c>
      <c r="CM15" s="42">
        <f t="shared" si="5"/>
        <v>0</v>
      </c>
      <c r="CN15" s="42">
        <f t="shared" si="5"/>
        <v>0</v>
      </c>
      <c r="CO15" s="46">
        <f>CP15+CQ15+CR15+CS15</f>
        <v>26948205</v>
      </c>
      <c r="CP15" s="42">
        <f t="shared" si="6"/>
        <v>26948205</v>
      </c>
      <c r="CQ15" s="42">
        <f t="shared" si="6"/>
        <v>0</v>
      </c>
      <c r="CR15" s="42">
        <f t="shared" si="6"/>
        <v>0</v>
      </c>
      <c r="CS15" s="42">
        <f t="shared" si="6"/>
        <v>0</v>
      </c>
    </row>
    <row r="16" spans="1:97">
      <c r="A16" s="27" t="s">
        <v>45</v>
      </c>
      <c r="B16" s="28" t="s">
        <v>46</v>
      </c>
      <c r="C16" s="46">
        <f t="shared" ref="C16:C18" si="7">D16+E16+F16+G16</f>
        <v>0</v>
      </c>
      <c r="D16" s="56">
        <f>D38</f>
        <v>0</v>
      </c>
      <c r="E16" s="56">
        <f t="shared" ref="E16:G16" si="8">E38</f>
        <v>0</v>
      </c>
      <c r="F16" s="56">
        <f t="shared" si="8"/>
        <v>0</v>
      </c>
      <c r="G16" s="57">
        <f t="shared" si="8"/>
        <v>0</v>
      </c>
      <c r="H16" s="46">
        <f t="shared" ref="H16:H18" si="9">I16+J16+K16+L16</f>
        <v>0</v>
      </c>
      <c r="I16" s="56">
        <f>I38</f>
        <v>0</v>
      </c>
      <c r="J16" s="56">
        <f t="shared" ref="J16:L16" si="10">J38</f>
        <v>0</v>
      </c>
      <c r="K16" s="56">
        <f t="shared" si="10"/>
        <v>0</v>
      </c>
      <c r="L16" s="56">
        <f t="shared" si="10"/>
        <v>0</v>
      </c>
      <c r="M16" s="46">
        <f t="shared" ref="M16:M18" si="11">N16+O16+P16+Q16</f>
        <v>0</v>
      </c>
      <c r="N16" s="56">
        <f>N38</f>
        <v>0</v>
      </c>
      <c r="O16" s="56">
        <f t="shared" ref="O16:Q16" si="12">O38</f>
        <v>0</v>
      </c>
      <c r="P16" s="56">
        <f t="shared" si="12"/>
        <v>0</v>
      </c>
      <c r="Q16" s="56">
        <f t="shared" si="12"/>
        <v>0</v>
      </c>
      <c r="R16" s="46">
        <f t="shared" ref="R16:R18" si="13">S16+T16+U16+V16</f>
        <v>0</v>
      </c>
      <c r="S16" s="42">
        <f t="shared" si="0"/>
        <v>0</v>
      </c>
      <c r="T16" s="42">
        <f t="shared" si="0"/>
        <v>0</v>
      </c>
      <c r="U16" s="42">
        <f t="shared" si="0"/>
        <v>0</v>
      </c>
      <c r="V16" s="42">
        <f t="shared" si="0"/>
        <v>0</v>
      </c>
      <c r="W16" s="46">
        <f t="shared" ref="W16:W17" si="14">X16+Y16+Z16+AA16</f>
        <v>0</v>
      </c>
      <c r="X16" s="56">
        <f>X38</f>
        <v>0</v>
      </c>
      <c r="Y16" s="56">
        <f t="shared" ref="Y16:AA16" si="15">Y38</f>
        <v>0</v>
      </c>
      <c r="Z16" s="56">
        <f t="shared" si="15"/>
        <v>0</v>
      </c>
      <c r="AA16" s="56">
        <f t="shared" si="15"/>
        <v>0</v>
      </c>
      <c r="AB16" s="46">
        <f t="shared" ref="AB16:AB18" si="16">AC16+AD16+AE16+AF16</f>
        <v>0</v>
      </c>
      <c r="AC16" s="56">
        <f>AC38</f>
        <v>0</v>
      </c>
      <c r="AD16" s="56">
        <f t="shared" ref="AD16:AF16" si="17">AD38</f>
        <v>0</v>
      </c>
      <c r="AE16" s="56">
        <f t="shared" si="17"/>
        <v>0</v>
      </c>
      <c r="AF16" s="56">
        <f t="shared" si="17"/>
        <v>0</v>
      </c>
      <c r="AG16" s="46">
        <f t="shared" ref="AG16:AG18" si="18">AH16+AI16+AJ16+AK16</f>
        <v>0</v>
      </c>
      <c r="AH16" s="56">
        <f>AH38</f>
        <v>0</v>
      </c>
      <c r="AI16" s="56">
        <f t="shared" ref="AI16:AK16" si="19">AI38</f>
        <v>0</v>
      </c>
      <c r="AJ16" s="56">
        <f t="shared" si="19"/>
        <v>0</v>
      </c>
      <c r="AK16" s="56">
        <f t="shared" si="19"/>
        <v>0</v>
      </c>
      <c r="AL16" s="46">
        <f t="shared" ref="AL16:AL18" si="20">AM16+AN16+AO16+AP16</f>
        <v>0</v>
      </c>
      <c r="AM16" s="42">
        <f t="shared" si="1"/>
        <v>0</v>
      </c>
      <c r="AN16" s="42">
        <f t="shared" si="1"/>
        <v>0</v>
      </c>
      <c r="AO16" s="42">
        <f t="shared" si="1"/>
        <v>0</v>
      </c>
      <c r="AP16" s="42">
        <f t="shared" si="1"/>
        <v>0</v>
      </c>
      <c r="AQ16" s="46">
        <f t="shared" ref="AQ16:AQ18" si="21">AR16+AS16+AT16+AU16</f>
        <v>0</v>
      </c>
      <c r="AR16" s="42">
        <f t="shared" si="2"/>
        <v>0</v>
      </c>
      <c r="AS16" s="42">
        <f t="shared" si="2"/>
        <v>0</v>
      </c>
      <c r="AT16" s="42">
        <f t="shared" si="2"/>
        <v>0</v>
      </c>
      <c r="AU16" s="42">
        <f t="shared" si="2"/>
        <v>0</v>
      </c>
      <c r="AV16" s="46">
        <f t="shared" ref="AV16:AV18" si="22">AW16+AX16+AY16+AZ16</f>
        <v>0</v>
      </c>
      <c r="AW16" s="56">
        <f>AW38</f>
        <v>0</v>
      </c>
      <c r="AX16" s="56">
        <f t="shared" ref="AX16:AZ16" si="23">AX38</f>
        <v>0</v>
      </c>
      <c r="AY16" s="56">
        <f t="shared" si="23"/>
        <v>0</v>
      </c>
      <c r="AZ16" s="56">
        <f t="shared" si="23"/>
        <v>0</v>
      </c>
      <c r="BA16" s="46">
        <f t="shared" ref="BA16:BA18" si="24">BB16+BC16+BD16+BE16</f>
        <v>0</v>
      </c>
      <c r="BB16" s="56">
        <f>BB38</f>
        <v>0</v>
      </c>
      <c r="BC16" s="56">
        <f t="shared" ref="BC16:BE16" si="25">BC38</f>
        <v>0</v>
      </c>
      <c r="BD16" s="56">
        <f t="shared" si="25"/>
        <v>0</v>
      </c>
      <c r="BE16" s="56">
        <f t="shared" si="25"/>
        <v>0</v>
      </c>
      <c r="BF16" s="46">
        <f t="shared" ref="BF16:BF18" si="26">BG16+BH16+BI16+BJ16</f>
        <v>0</v>
      </c>
      <c r="BG16" s="56">
        <f>BG38</f>
        <v>0</v>
      </c>
      <c r="BH16" s="56">
        <f t="shared" ref="BH16:BJ16" si="27">BH38</f>
        <v>0</v>
      </c>
      <c r="BI16" s="56">
        <f t="shared" si="27"/>
        <v>0</v>
      </c>
      <c r="BJ16" s="56">
        <f t="shared" si="27"/>
        <v>0</v>
      </c>
      <c r="BK16" s="46">
        <f t="shared" ref="BK16:BK18" si="28">BL16+BM16+BN16+BO16</f>
        <v>0</v>
      </c>
      <c r="BL16" s="42">
        <f t="shared" si="3"/>
        <v>0</v>
      </c>
      <c r="BM16" s="42">
        <f t="shared" si="3"/>
        <v>0</v>
      </c>
      <c r="BN16" s="42">
        <f t="shared" si="3"/>
        <v>0</v>
      </c>
      <c r="BO16" s="42">
        <f t="shared" si="3"/>
        <v>0</v>
      </c>
      <c r="BP16" s="46">
        <f t="shared" ref="BP16:BP18" si="29">BQ16+BR16+BS16+BT16</f>
        <v>0</v>
      </c>
      <c r="BQ16" s="56">
        <f>BQ38</f>
        <v>0</v>
      </c>
      <c r="BR16" s="56">
        <f t="shared" ref="BR16:BT16" si="30">BR38</f>
        <v>0</v>
      </c>
      <c r="BS16" s="56">
        <f t="shared" si="30"/>
        <v>0</v>
      </c>
      <c r="BT16" s="56">
        <f t="shared" si="30"/>
        <v>0</v>
      </c>
      <c r="BU16" s="46">
        <f t="shared" ref="BU16:BU18" si="31">BV16+BW16+BX16+BY16</f>
        <v>0</v>
      </c>
      <c r="BV16" s="56">
        <f>BV38</f>
        <v>0</v>
      </c>
      <c r="BW16" s="56">
        <f t="shared" ref="BW16:BY16" si="32">BW38</f>
        <v>0</v>
      </c>
      <c r="BX16" s="56">
        <f t="shared" si="32"/>
        <v>0</v>
      </c>
      <c r="BY16" s="56">
        <f t="shared" si="32"/>
        <v>0</v>
      </c>
      <c r="BZ16" s="46">
        <f t="shared" ref="BZ16:BZ18" si="33">CA16+CB16+CC16+CD16</f>
        <v>0</v>
      </c>
      <c r="CA16" s="56">
        <f>CA38</f>
        <v>0</v>
      </c>
      <c r="CB16" s="56">
        <f t="shared" ref="CB16:CD16" si="34">CB38</f>
        <v>0</v>
      </c>
      <c r="CC16" s="56">
        <f t="shared" si="34"/>
        <v>0</v>
      </c>
      <c r="CD16" s="56">
        <f t="shared" si="34"/>
        <v>0</v>
      </c>
      <c r="CE16" s="46">
        <f t="shared" ref="CE16:CE18" si="35">CF16+CG16+CH16+CI16</f>
        <v>0</v>
      </c>
      <c r="CF16" s="42">
        <f t="shared" si="4"/>
        <v>0</v>
      </c>
      <c r="CG16" s="42">
        <f t="shared" si="4"/>
        <v>0</v>
      </c>
      <c r="CH16" s="42">
        <f t="shared" si="4"/>
        <v>0</v>
      </c>
      <c r="CI16" s="42">
        <f t="shared" si="4"/>
        <v>0</v>
      </c>
      <c r="CJ16" s="46">
        <f>CK16+CL16+CM16+CN16</f>
        <v>0</v>
      </c>
      <c r="CK16" s="42">
        <f t="shared" si="5"/>
        <v>0</v>
      </c>
      <c r="CL16" s="42">
        <f t="shared" si="5"/>
        <v>0</v>
      </c>
      <c r="CM16" s="42">
        <f t="shared" si="5"/>
        <v>0</v>
      </c>
      <c r="CN16" s="42">
        <f t="shared" si="5"/>
        <v>0</v>
      </c>
      <c r="CO16" s="46">
        <f t="shared" ref="CO16:CO18" si="36">CP16+CQ16+CR16+CS16</f>
        <v>0</v>
      </c>
      <c r="CP16" s="42">
        <f t="shared" si="6"/>
        <v>0</v>
      </c>
      <c r="CQ16" s="42">
        <f t="shared" si="6"/>
        <v>0</v>
      </c>
      <c r="CR16" s="42">
        <f t="shared" si="6"/>
        <v>0</v>
      </c>
      <c r="CS16" s="42">
        <f t="shared" si="6"/>
        <v>0</v>
      </c>
    </row>
    <row r="17" spans="1:97">
      <c r="A17" s="27" t="s">
        <v>47</v>
      </c>
      <c r="B17" s="28" t="s">
        <v>48</v>
      </c>
      <c r="C17" s="46">
        <f t="shared" si="7"/>
        <v>0</v>
      </c>
      <c r="D17" s="56"/>
      <c r="E17" s="56"/>
      <c r="F17" s="56"/>
      <c r="G17" s="58"/>
      <c r="H17" s="46">
        <f t="shared" si="9"/>
        <v>0</v>
      </c>
      <c r="I17" s="56"/>
      <c r="J17" s="56"/>
      <c r="K17" s="56"/>
      <c r="L17" s="59"/>
      <c r="M17" s="46">
        <f t="shared" si="11"/>
        <v>0</v>
      </c>
      <c r="N17" s="56"/>
      <c r="O17" s="56"/>
      <c r="P17" s="56"/>
      <c r="Q17" s="59"/>
      <c r="R17" s="46">
        <f t="shared" si="13"/>
        <v>0</v>
      </c>
      <c r="S17" s="42">
        <f t="shared" si="0"/>
        <v>0</v>
      </c>
      <c r="T17" s="42">
        <f t="shared" si="0"/>
        <v>0</v>
      </c>
      <c r="U17" s="42">
        <f t="shared" si="0"/>
        <v>0</v>
      </c>
      <c r="V17" s="42">
        <f t="shared" si="0"/>
        <v>0</v>
      </c>
      <c r="W17" s="46">
        <f t="shared" si="14"/>
        <v>0</v>
      </c>
      <c r="X17" s="56"/>
      <c r="Y17" s="56"/>
      <c r="Z17" s="56"/>
      <c r="AA17" s="59"/>
      <c r="AB17" s="46">
        <f t="shared" si="16"/>
        <v>0</v>
      </c>
      <c r="AC17" s="56"/>
      <c r="AD17" s="56"/>
      <c r="AE17" s="56"/>
      <c r="AF17" s="59"/>
      <c r="AG17" s="46">
        <f t="shared" si="18"/>
        <v>0</v>
      </c>
      <c r="AH17" s="56"/>
      <c r="AI17" s="56"/>
      <c r="AJ17" s="56"/>
      <c r="AK17" s="59"/>
      <c r="AL17" s="46">
        <f t="shared" si="20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6">
        <f t="shared" si="21"/>
        <v>0</v>
      </c>
      <c r="AR17" s="42">
        <f t="shared" si="2"/>
        <v>0</v>
      </c>
      <c r="AS17" s="42">
        <f t="shared" si="2"/>
        <v>0</v>
      </c>
      <c r="AT17" s="42">
        <f t="shared" si="2"/>
        <v>0</v>
      </c>
      <c r="AU17" s="42">
        <f t="shared" si="2"/>
        <v>0</v>
      </c>
      <c r="AV17" s="46">
        <f t="shared" si="22"/>
        <v>0</v>
      </c>
      <c r="AW17" s="56"/>
      <c r="AX17" s="56"/>
      <c r="AY17" s="56"/>
      <c r="AZ17" s="59"/>
      <c r="BA17" s="46">
        <f t="shared" si="24"/>
        <v>0</v>
      </c>
      <c r="BB17" s="56"/>
      <c r="BC17" s="56"/>
      <c r="BD17" s="56"/>
      <c r="BE17" s="59"/>
      <c r="BF17" s="46">
        <f t="shared" si="26"/>
        <v>0</v>
      </c>
      <c r="BG17" s="56"/>
      <c r="BH17" s="56"/>
      <c r="BI17" s="56"/>
      <c r="BJ17" s="59"/>
      <c r="BK17" s="46">
        <f t="shared" si="28"/>
        <v>0</v>
      </c>
      <c r="BL17" s="42">
        <f t="shared" si="3"/>
        <v>0</v>
      </c>
      <c r="BM17" s="42">
        <f t="shared" si="3"/>
        <v>0</v>
      </c>
      <c r="BN17" s="42">
        <f t="shared" si="3"/>
        <v>0</v>
      </c>
      <c r="BO17" s="42">
        <f t="shared" si="3"/>
        <v>0</v>
      </c>
      <c r="BP17" s="46">
        <f t="shared" si="29"/>
        <v>0</v>
      </c>
      <c r="BQ17" s="56"/>
      <c r="BR17" s="56"/>
      <c r="BS17" s="56"/>
      <c r="BT17" s="59"/>
      <c r="BU17" s="46">
        <f t="shared" si="31"/>
        <v>0</v>
      </c>
      <c r="BV17" s="56"/>
      <c r="BW17" s="56"/>
      <c r="BX17" s="56"/>
      <c r="BY17" s="59"/>
      <c r="BZ17" s="46">
        <f t="shared" si="33"/>
        <v>0</v>
      </c>
      <c r="CA17" s="56"/>
      <c r="CB17" s="56"/>
      <c r="CC17" s="56"/>
      <c r="CD17" s="59"/>
      <c r="CE17" s="46">
        <f t="shared" si="35"/>
        <v>0</v>
      </c>
      <c r="CF17" s="42">
        <f t="shared" si="4"/>
        <v>0</v>
      </c>
      <c r="CG17" s="42">
        <f t="shared" si="4"/>
        <v>0</v>
      </c>
      <c r="CH17" s="42">
        <f t="shared" si="4"/>
        <v>0</v>
      </c>
      <c r="CI17" s="42">
        <f t="shared" si="4"/>
        <v>0</v>
      </c>
      <c r="CJ17" s="46">
        <f>CK17+CL17+CM17+CN17</f>
        <v>0</v>
      </c>
      <c r="CK17" s="42">
        <f t="shared" si="5"/>
        <v>0</v>
      </c>
      <c r="CL17" s="42">
        <f t="shared" si="5"/>
        <v>0</v>
      </c>
      <c r="CM17" s="42">
        <f t="shared" si="5"/>
        <v>0</v>
      </c>
      <c r="CN17" s="42">
        <f t="shared" si="5"/>
        <v>0</v>
      </c>
      <c r="CO17" s="46">
        <f t="shared" si="36"/>
        <v>0</v>
      </c>
      <c r="CP17" s="42">
        <f t="shared" si="6"/>
        <v>0</v>
      </c>
      <c r="CQ17" s="42">
        <f t="shared" si="6"/>
        <v>0</v>
      </c>
      <c r="CR17" s="42">
        <f t="shared" si="6"/>
        <v>0</v>
      </c>
      <c r="CS17" s="42">
        <f t="shared" si="6"/>
        <v>0</v>
      </c>
    </row>
    <row r="18" spans="1:97">
      <c r="A18" s="27" t="s">
        <v>49</v>
      </c>
      <c r="B18" s="28" t="s">
        <v>50</v>
      </c>
      <c r="C18" s="46">
        <f t="shared" si="7"/>
        <v>35455</v>
      </c>
      <c r="D18" s="60">
        <v>35455</v>
      </c>
      <c r="E18" s="60"/>
      <c r="F18" s="60"/>
      <c r="G18" s="61"/>
      <c r="H18" s="46">
        <f t="shared" si="9"/>
        <v>42901</v>
      </c>
      <c r="I18" s="60">
        <v>42901</v>
      </c>
      <c r="J18" s="60"/>
      <c r="K18" s="60"/>
      <c r="L18" s="62"/>
      <c r="M18" s="46">
        <f t="shared" si="11"/>
        <v>49365</v>
      </c>
      <c r="N18" s="60">
        <v>49365</v>
      </c>
      <c r="O18" s="60"/>
      <c r="P18" s="60"/>
      <c r="Q18" s="62"/>
      <c r="R18" s="46">
        <f t="shared" si="13"/>
        <v>127721</v>
      </c>
      <c r="S18" s="42">
        <f t="shared" si="0"/>
        <v>127721</v>
      </c>
      <c r="T18" s="42">
        <f t="shared" si="0"/>
        <v>0</v>
      </c>
      <c r="U18" s="42">
        <f t="shared" si="0"/>
        <v>0</v>
      </c>
      <c r="V18" s="42">
        <f t="shared" si="0"/>
        <v>0</v>
      </c>
      <c r="W18" s="46">
        <f>X18+Y18+Z18+AA18</f>
        <v>45595</v>
      </c>
      <c r="X18" s="60">
        <v>45595</v>
      </c>
      <c r="Y18" s="60"/>
      <c r="Z18" s="60"/>
      <c r="AA18" s="62"/>
      <c r="AB18" s="46">
        <f t="shared" si="16"/>
        <v>30859</v>
      </c>
      <c r="AC18" s="60">
        <v>30859</v>
      </c>
      <c r="AD18" s="60"/>
      <c r="AE18" s="60"/>
      <c r="AF18" s="62"/>
      <c r="AG18" s="46">
        <f t="shared" si="18"/>
        <v>44649</v>
      </c>
      <c r="AH18" s="60">
        <v>44649</v>
      </c>
      <c r="AI18" s="60"/>
      <c r="AJ18" s="60"/>
      <c r="AK18" s="62"/>
      <c r="AL18" s="46">
        <f t="shared" si="20"/>
        <v>121103</v>
      </c>
      <c r="AM18" s="42">
        <f>X18+AC18+AH18</f>
        <v>121103</v>
      </c>
      <c r="AN18" s="42">
        <f>Y18+AD18+AI18</f>
        <v>0</v>
      </c>
      <c r="AO18" s="42">
        <f>Z18+AE18+AJ18</f>
        <v>0</v>
      </c>
      <c r="AP18" s="42">
        <f>AA18+AF18+AK18</f>
        <v>0</v>
      </c>
      <c r="AQ18" s="46">
        <f t="shared" si="21"/>
        <v>248824</v>
      </c>
      <c r="AR18" s="42">
        <f t="shared" si="2"/>
        <v>248824</v>
      </c>
      <c r="AS18" s="42">
        <f t="shared" si="2"/>
        <v>0</v>
      </c>
      <c r="AT18" s="42">
        <f t="shared" si="2"/>
        <v>0</v>
      </c>
      <c r="AU18" s="42">
        <f t="shared" si="2"/>
        <v>0</v>
      </c>
      <c r="AV18" s="46">
        <f t="shared" si="22"/>
        <v>40324</v>
      </c>
      <c r="AW18" s="60">
        <v>40324</v>
      </c>
      <c r="AX18" s="60"/>
      <c r="AY18" s="60"/>
      <c r="AZ18" s="62"/>
      <c r="BA18" s="46">
        <f t="shared" si="24"/>
        <v>45163</v>
      </c>
      <c r="BB18" s="60">
        <v>45163</v>
      </c>
      <c r="BC18" s="60"/>
      <c r="BD18" s="60"/>
      <c r="BE18" s="62"/>
      <c r="BF18" s="46">
        <f t="shared" si="26"/>
        <v>44959</v>
      </c>
      <c r="BG18" s="60">
        <v>44959</v>
      </c>
      <c r="BH18" s="60"/>
      <c r="BI18" s="60"/>
      <c r="BJ18" s="62"/>
      <c r="BK18" s="46">
        <f t="shared" si="28"/>
        <v>130446</v>
      </c>
      <c r="BL18" s="42">
        <f t="shared" si="3"/>
        <v>130446</v>
      </c>
      <c r="BM18" s="42">
        <f t="shared" si="3"/>
        <v>0</v>
      </c>
      <c r="BN18" s="42">
        <f t="shared" si="3"/>
        <v>0</v>
      </c>
      <c r="BO18" s="42">
        <f t="shared" si="3"/>
        <v>0</v>
      </c>
      <c r="BP18" s="46">
        <f t="shared" si="29"/>
        <v>73051</v>
      </c>
      <c r="BQ18" s="60">
        <v>73051</v>
      </c>
      <c r="BR18" s="60"/>
      <c r="BS18" s="60"/>
      <c r="BT18" s="62"/>
      <c r="BU18" s="46">
        <f t="shared" si="31"/>
        <v>89842</v>
      </c>
      <c r="BV18" s="60">
        <v>89842</v>
      </c>
      <c r="BW18" s="60"/>
      <c r="BX18" s="60"/>
      <c r="BY18" s="62"/>
      <c r="BZ18" s="46">
        <f t="shared" si="33"/>
        <v>74947</v>
      </c>
      <c r="CA18" s="60">
        <v>74947</v>
      </c>
      <c r="CB18" s="60"/>
      <c r="CC18" s="60"/>
      <c r="CD18" s="62"/>
      <c r="CE18" s="46">
        <f t="shared" si="35"/>
        <v>237840</v>
      </c>
      <c r="CF18" s="42">
        <f t="shared" si="4"/>
        <v>237840</v>
      </c>
      <c r="CG18" s="42">
        <f t="shared" si="4"/>
        <v>0</v>
      </c>
      <c r="CH18" s="42">
        <f t="shared" si="4"/>
        <v>0</v>
      </c>
      <c r="CI18" s="42">
        <f t="shared" si="4"/>
        <v>0</v>
      </c>
      <c r="CJ18" s="46">
        <f t="shared" ref="CJ18" si="37">CK18+CL18+CM18+CN18</f>
        <v>368286</v>
      </c>
      <c r="CK18" s="42">
        <f t="shared" si="5"/>
        <v>368286</v>
      </c>
      <c r="CL18" s="42">
        <f t="shared" si="5"/>
        <v>0</v>
      </c>
      <c r="CM18" s="42">
        <f t="shared" si="5"/>
        <v>0</v>
      </c>
      <c r="CN18" s="42">
        <f t="shared" si="5"/>
        <v>0</v>
      </c>
      <c r="CO18" s="46">
        <f t="shared" si="36"/>
        <v>617110</v>
      </c>
      <c r="CP18" s="42">
        <f t="shared" si="6"/>
        <v>617110</v>
      </c>
      <c r="CQ18" s="42">
        <f t="shared" si="6"/>
        <v>0</v>
      </c>
      <c r="CR18" s="42">
        <f t="shared" si="6"/>
        <v>0</v>
      </c>
      <c r="CS18" s="42">
        <f t="shared" si="6"/>
        <v>0</v>
      </c>
    </row>
    <row r="19" spans="1:97">
      <c r="A19" s="27" t="s">
        <v>51</v>
      </c>
      <c r="B19" s="28" t="s">
        <v>52</v>
      </c>
      <c r="C19" s="63">
        <f t="shared" ref="C19:BN19" si="38">IF(C6=0,0,C18/C6*100)</f>
        <v>1.8352513189170385</v>
      </c>
      <c r="D19" s="64">
        <f t="shared" si="38"/>
        <v>1.8352513189170385</v>
      </c>
      <c r="E19" s="64">
        <f t="shared" si="38"/>
        <v>0</v>
      </c>
      <c r="F19" s="64">
        <f t="shared" si="38"/>
        <v>0</v>
      </c>
      <c r="G19" s="65">
        <f t="shared" si="38"/>
        <v>0</v>
      </c>
      <c r="H19" s="66">
        <f t="shared" si="38"/>
        <v>1.9142532689909355</v>
      </c>
      <c r="I19" s="67">
        <f t="shared" si="38"/>
        <v>1.9142532689909355</v>
      </c>
      <c r="J19" s="67">
        <f t="shared" si="38"/>
        <v>0</v>
      </c>
      <c r="K19" s="67">
        <f t="shared" si="38"/>
        <v>0</v>
      </c>
      <c r="L19" s="68">
        <f t="shared" si="38"/>
        <v>0</v>
      </c>
      <c r="M19" s="66">
        <f t="shared" si="38"/>
        <v>2.0581810874150555</v>
      </c>
      <c r="N19" s="67">
        <f t="shared" si="38"/>
        <v>2.0581810874150555</v>
      </c>
      <c r="O19" s="67">
        <f t="shared" si="38"/>
        <v>0</v>
      </c>
      <c r="P19" s="67">
        <f t="shared" si="38"/>
        <v>0</v>
      </c>
      <c r="Q19" s="68">
        <f t="shared" si="38"/>
        <v>0</v>
      </c>
      <c r="R19" s="66">
        <f t="shared" si="38"/>
        <v>1.9435593091379444</v>
      </c>
      <c r="S19" s="67">
        <f t="shared" si="38"/>
        <v>1.9435593091379444</v>
      </c>
      <c r="T19" s="67">
        <f t="shared" si="38"/>
        <v>0</v>
      </c>
      <c r="U19" s="67">
        <f t="shared" si="38"/>
        <v>0</v>
      </c>
      <c r="V19" s="68">
        <f t="shared" si="38"/>
        <v>0</v>
      </c>
      <c r="W19" s="66">
        <f t="shared" si="38"/>
        <v>2.0434550726716174</v>
      </c>
      <c r="X19" s="67">
        <f>IF(X6=0,0,X18/X6*100)</f>
        <v>2.0434550726716174</v>
      </c>
      <c r="Y19" s="67">
        <f>IF(Y6=0,0,Y18/Y6*100)</f>
        <v>0</v>
      </c>
      <c r="Z19" s="67">
        <f>IF(Z6=0,0,Z18/Z6*100)</f>
        <v>0</v>
      </c>
      <c r="AA19" s="68">
        <f>IF(AA6=0,0,AA18/AA6*100)</f>
        <v>0</v>
      </c>
      <c r="AB19" s="66">
        <f t="shared" si="38"/>
        <v>1.7229702378792151</v>
      </c>
      <c r="AC19" s="67">
        <f t="shared" si="38"/>
        <v>1.7229702378792151</v>
      </c>
      <c r="AD19" s="67">
        <f t="shared" si="38"/>
        <v>0</v>
      </c>
      <c r="AE19" s="67">
        <f t="shared" si="38"/>
        <v>0</v>
      </c>
      <c r="AF19" s="68">
        <f t="shared" si="38"/>
        <v>0</v>
      </c>
      <c r="AG19" s="66">
        <f t="shared" si="38"/>
        <v>2.1130009971316492</v>
      </c>
      <c r="AH19" s="67">
        <f t="shared" si="38"/>
        <v>2.1130009971316492</v>
      </c>
      <c r="AI19" s="67">
        <f t="shared" si="38"/>
        <v>0</v>
      </c>
      <c r="AJ19" s="67">
        <f t="shared" si="38"/>
        <v>0</v>
      </c>
      <c r="AK19" s="68">
        <f t="shared" si="38"/>
        <v>0</v>
      </c>
      <c r="AL19" s="66">
        <f t="shared" si="38"/>
        <v>1.9738512747242789</v>
      </c>
      <c r="AM19" s="67">
        <f t="shared" si="38"/>
        <v>1.9738512747242789</v>
      </c>
      <c r="AN19" s="67">
        <f t="shared" si="38"/>
        <v>0</v>
      </c>
      <c r="AO19" s="67">
        <f t="shared" si="38"/>
        <v>0</v>
      </c>
      <c r="AP19" s="68">
        <f t="shared" si="38"/>
        <v>0</v>
      </c>
      <c r="AQ19" s="66">
        <f t="shared" si="38"/>
        <v>1.9581854408474912</v>
      </c>
      <c r="AR19" s="67">
        <f t="shared" si="38"/>
        <v>1.9581854408474912</v>
      </c>
      <c r="AS19" s="67">
        <f t="shared" si="38"/>
        <v>0</v>
      </c>
      <c r="AT19" s="67">
        <f t="shared" si="38"/>
        <v>0</v>
      </c>
      <c r="AU19" s="68">
        <f t="shared" si="38"/>
        <v>0</v>
      </c>
      <c r="AV19" s="66">
        <f t="shared" si="38"/>
        <v>1.9056422587182047</v>
      </c>
      <c r="AW19" s="67">
        <f t="shared" si="38"/>
        <v>1.9056422587182047</v>
      </c>
      <c r="AX19" s="67">
        <f t="shared" si="38"/>
        <v>0</v>
      </c>
      <c r="AY19" s="67">
        <f t="shared" si="38"/>
        <v>0</v>
      </c>
      <c r="AZ19" s="68">
        <f t="shared" si="38"/>
        <v>0</v>
      </c>
      <c r="BA19" s="66">
        <f t="shared" si="38"/>
        <v>2.0467447997509267</v>
      </c>
      <c r="BB19" s="67">
        <f t="shared" si="38"/>
        <v>2.0467447997509267</v>
      </c>
      <c r="BC19" s="67">
        <f t="shared" si="38"/>
        <v>0</v>
      </c>
      <c r="BD19" s="67">
        <f t="shared" si="38"/>
        <v>0</v>
      </c>
      <c r="BE19" s="68">
        <f t="shared" si="38"/>
        <v>0</v>
      </c>
      <c r="BF19" s="66">
        <f t="shared" si="38"/>
        <v>2.0644446148526683</v>
      </c>
      <c r="BG19" s="67">
        <f t="shared" si="38"/>
        <v>2.0644446148526683</v>
      </c>
      <c r="BH19" s="67">
        <f t="shared" si="38"/>
        <v>0</v>
      </c>
      <c r="BI19" s="67">
        <f t="shared" si="38"/>
        <v>0</v>
      </c>
      <c r="BJ19" s="68">
        <f t="shared" si="38"/>
        <v>0</v>
      </c>
      <c r="BK19" s="66">
        <f t="shared" si="38"/>
        <v>2.0067423688377892</v>
      </c>
      <c r="BL19" s="67">
        <f t="shared" si="38"/>
        <v>2.0067423688377892</v>
      </c>
      <c r="BM19" s="67">
        <f t="shared" si="38"/>
        <v>0</v>
      </c>
      <c r="BN19" s="67">
        <f t="shared" si="38"/>
        <v>0</v>
      </c>
      <c r="BO19" s="68">
        <f t="shared" ref="BO19:CS19" si="39">IF(BO6=0,0,BO18/BO6*100)</f>
        <v>0</v>
      </c>
      <c r="BP19" s="66">
        <f t="shared" si="39"/>
        <v>2.9407360233419992</v>
      </c>
      <c r="BQ19" s="67">
        <f t="shared" si="39"/>
        <v>2.9407360233419992</v>
      </c>
      <c r="BR19" s="67">
        <f t="shared" si="39"/>
        <v>0</v>
      </c>
      <c r="BS19" s="67">
        <f t="shared" si="39"/>
        <v>0</v>
      </c>
      <c r="BT19" s="68">
        <f t="shared" si="39"/>
        <v>0</v>
      </c>
      <c r="BU19" s="66">
        <f t="shared" si="39"/>
        <v>3.3544938538408173</v>
      </c>
      <c r="BV19" s="67">
        <f t="shared" si="39"/>
        <v>3.3544938538408173</v>
      </c>
      <c r="BW19" s="67">
        <f t="shared" si="39"/>
        <v>0</v>
      </c>
      <c r="BX19" s="67">
        <f t="shared" si="39"/>
        <v>0</v>
      </c>
      <c r="BY19" s="68">
        <f t="shared" si="39"/>
        <v>0</v>
      </c>
      <c r="BZ19" s="66">
        <f t="shared" si="39"/>
        <v>2.9065120498070844</v>
      </c>
      <c r="CA19" s="67">
        <f t="shared" si="39"/>
        <v>2.9065120498070844</v>
      </c>
      <c r="CB19" s="67">
        <f t="shared" si="39"/>
        <v>0</v>
      </c>
      <c r="CC19" s="67">
        <f t="shared" si="39"/>
        <v>0</v>
      </c>
      <c r="CD19" s="68">
        <f t="shared" si="39"/>
        <v>0</v>
      </c>
      <c r="CE19" s="66">
        <f t="shared" si="39"/>
        <v>3.0724899117718452</v>
      </c>
      <c r="CF19" s="67">
        <f t="shared" si="39"/>
        <v>3.0724899117718452</v>
      </c>
      <c r="CG19" s="67">
        <f t="shared" si="39"/>
        <v>0</v>
      </c>
      <c r="CH19" s="67">
        <f t="shared" si="39"/>
        <v>0</v>
      </c>
      <c r="CI19" s="68">
        <f t="shared" si="39"/>
        <v>0</v>
      </c>
      <c r="CJ19" s="66">
        <f t="shared" si="39"/>
        <v>2.5860349226993331</v>
      </c>
      <c r="CK19" s="67">
        <f t="shared" si="39"/>
        <v>2.5860349226993331</v>
      </c>
      <c r="CL19" s="67">
        <f t="shared" si="39"/>
        <v>0</v>
      </c>
      <c r="CM19" s="67">
        <f t="shared" si="39"/>
        <v>0</v>
      </c>
      <c r="CN19" s="68">
        <f t="shared" si="39"/>
        <v>0</v>
      </c>
      <c r="CO19" s="66">
        <f t="shared" si="39"/>
        <v>2.2899855482025613</v>
      </c>
      <c r="CP19" s="67">
        <f t="shared" si="39"/>
        <v>2.2899855482025613</v>
      </c>
      <c r="CQ19" s="67">
        <f t="shared" si="39"/>
        <v>0</v>
      </c>
      <c r="CR19" s="67">
        <f t="shared" si="39"/>
        <v>0</v>
      </c>
      <c r="CS19" s="68">
        <f t="shared" si="39"/>
        <v>0</v>
      </c>
    </row>
    <row r="20" spans="1:97" ht="18" customHeight="1">
      <c r="A20" s="27" t="s">
        <v>53</v>
      </c>
      <c r="B20" s="28" t="s">
        <v>54</v>
      </c>
      <c r="C20" s="46">
        <f t="shared" ref="C20:C30" si="40">D20+E20+F20+G20</f>
        <v>10735</v>
      </c>
      <c r="D20" s="69">
        <v>10735</v>
      </c>
      <c r="E20" s="70"/>
      <c r="F20" s="70"/>
      <c r="G20" s="71"/>
      <c r="H20" s="46">
        <f t="shared" ref="H20:H30" si="41">I20+J20+K20+L20</f>
        <v>23148</v>
      </c>
      <c r="I20" s="70">
        <v>23148</v>
      </c>
      <c r="J20" s="70"/>
      <c r="K20" s="70"/>
      <c r="L20" s="72"/>
      <c r="M20" s="46">
        <f t="shared" ref="M20:M30" si="42">N20+O20+P20+Q20</f>
        <v>12027</v>
      </c>
      <c r="N20" s="70">
        <v>12027</v>
      </c>
      <c r="O20" s="70"/>
      <c r="P20" s="70"/>
      <c r="Q20" s="72"/>
      <c r="R20" s="46">
        <f t="shared" ref="R20:R30" si="43">S20+T20+U20+V20</f>
        <v>45910</v>
      </c>
      <c r="S20" s="42">
        <f t="shared" ref="S20:V20" si="44">D20+I20+N20</f>
        <v>45910</v>
      </c>
      <c r="T20" s="42">
        <f t="shared" si="44"/>
        <v>0</v>
      </c>
      <c r="U20" s="42">
        <f t="shared" si="44"/>
        <v>0</v>
      </c>
      <c r="V20" s="42">
        <f t="shared" si="44"/>
        <v>0</v>
      </c>
      <c r="W20" s="46">
        <f t="shared" ref="W20:W30" si="45">X20+Y20+Z20+AA20</f>
        <v>7630</v>
      </c>
      <c r="X20" s="70">
        <v>7630</v>
      </c>
      <c r="Y20" s="70"/>
      <c r="Z20" s="70"/>
      <c r="AA20" s="72"/>
      <c r="AB20" s="46">
        <f t="shared" ref="AB20:AB30" si="46">AC20+AD20+AE20+AF20</f>
        <v>7123</v>
      </c>
      <c r="AC20" s="70">
        <v>7123</v>
      </c>
      <c r="AD20" s="70"/>
      <c r="AE20" s="70"/>
      <c r="AF20" s="72"/>
      <c r="AG20" s="46">
        <f t="shared" ref="AG20:AG30" si="47">AH20+AI20+AJ20+AK20</f>
        <v>7206</v>
      </c>
      <c r="AH20" s="70">
        <v>7206</v>
      </c>
      <c r="AI20" s="70"/>
      <c r="AJ20" s="70"/>
      <c r="AK20" s="72"/>
      <c r="AL20" s="46">
        <f t="shared" ref="AL20:AL30" si="48">AM20+AN20+AO20+AP20</f>
        <v>21959</v>
      </c>
      <c r="AM20" s="42">
        <f t="shared" ref="AM20:AP20" si="49">X20+AC20+AH20</f>
        <v>21959</v>
      </c>
      <c r="AN20" s="42">
        <f t="shared" si="49"/>
        <v>0</v>
      </c>
      <c r="AO20" s="42">
        <f t="shared" si="49"/>
        <v>0</v>
      </c>
      <c r="AP20" s="42">
        <f t="shared" si="49"/>
        <v>0</v>
      </c>
      <c r="AQ20" s="46">
        <f t="shared" ref="AQ20:AQ30" si="50">AR20+AS20+AT20+AU20</f>
        <v>67869</v>
      </c>
      <c r="AR20" s="42">
        <f t="shared" ref="AR20:AU20" si="51">S20+AM20</f>
        <v>67869</v>
      </c>
      <c r="AS20" s="42">
        <f t="shared" si="51"/>
        <v>0</v>
      </c>
      <c r="AT20" s="42">
        <f t="shared" si="51"/>
        <v>0</v>
      </c>
      <c r="AU20" s="42">
        <f t="shared" si="51"/>
        <v>0</v>
      </c>
      <c r="AV20" s="46">
        <f t="shared" ref="AV20:AV30" si="52">AW20+AX20+AY20+AZ20</f>
        <v>6740</v>
      </c>
      <c r="AW20" s="70">
        <v>6740</v>
      </c>
      <c r="AX20" s="70"/>
      <c r="AY20" s="70"/>
      <c r="AZ20" s="72"/>
      <c r="BA20" s="46">
        <f t="shared" ref="BA20:BA30" si="53">BB20+BC20+BD20+BE20</f>
        <v>7105</v>
      </c>
      <c r="BB20" s="70">
        <v>7105</v>
      </c>
      <c r="BC20" s="70"/>
      <c r="BD20" s="70"/>
      <c r="BE20" s="72"/>
      <c r="BF20" s="46">
        <f t="shared" ref="BF20:BF30" si="54">BG20+BH20+BI20+BJ20</f>
        <v>11902</v>
      </c>
      <c r="BG20" s="70">
        <v>11902</v>
      </c>
      <c r="BH20" s="70"/>
      <c r="BI20" s="70"/>
      <c r="BJ20" s="72"/>
      <c r="BK20" s="46">
        <f t="shared" ref="BK20:BK30" si="55">BL20+BM20+BN20+BO20</f>
        <v>25747</v>
      </c>
      <c r="BL20" s="42">
        <f t="shared" ref="BL20:BO20" si="56">AW20+BB20+BG20</f>
        <v>25747</v>
      </c>
      <c r="BM20" s="42">
        <f t="shared" si="56"/>
        <v>0</v>
      </c>
      <c r="BN20" s="42">
        <f t="shared" si="56"/>
        <v>0</v>
      </c>
      <c r="BO20" s="42">
        <f t="shared" si="56"/>
        <v>0</v>
      </c>
      <c r="BP20" s="46">
        <f t="shared" ref="BP20:BP30" si="57">BQ20+BR20+BS20+BT20</f>
        <v>8524</v>
      </c>
      <c r="BQ20" s="70">
        <v>8524</v>
      </c>
      <c r="BR20" s="70"/>
      <c r="BS20" s="70"/>
      <c r="BT20" s="72"/>
      <c r="BU20" s="46">
        <f t="shared" ref="BU20:BU30" si="58">BV20+BW20+BX20+BY20</f>
        <v>20520</v>
      </c>
      <c r="BV20" s="70">
        <v>20520</v>
      </c>
      <c r="BW20" s="70"/>
      <c r="BX20" s="70"/>
      <c r="BY20" s="72"/>
      <c r="BZ20" s="46">
        <f t="shared" ref="BZ20:BZ30" si="59">CA20+CB20+CC20+CD20</f>
        <v>11028</v>
      </c>
      <c r="CA20" s="70">
        <v>11028</v>
      </c>
      <c r="CB20" s="70"/>
      <c r="CC20" s="70"/>
      <c r="CD20" s="72"/>
      <c r="CE20" s="46">
        <f t="shared" ref="CE20:CE30" si="60">CF20+CG20+CH20+CI20</f>
        <v>40072</v>
      </c>
      <c r="CF20" s="42">
        <f t="shared" ref="CF20:CI20" si="61">BQ20+BV20+CA20</f>
        <v>40072</v>
      </c>
      <c r="CG20" s="42">
        <f t="shared" si="61"/>
        <v>0</v>
      </c>
      <c r="CH20" s="42">
        <f t="shared" si="61"/>
        <v>0</v>
      </c>
      <c r="CI20" s="42">
        <f t="shared" si="61"/>
        <v>0</v>
      </c>
      <c r="CJ20" s="46">
        <f t="shared" ref="CJ20:CJ30" si="62">CK20+CL20+CM20+CN20</f>
        <v>65819</v>
      </c>
      <c r="CK20" s="42">
        <f t="shared" ref="CK20:CN20" si="63">BL20+CF20</f>
        <v>65819</v>
      </c>
      <c r="CL20" s="42">
        <f t="shared" si="63"/>
        <v>0</v>
      </c>
      <c r="CM20" s="42">
        <f t="shared" si="63"/>
        <v>0</v>
      </c>
      <c r="CN20" s="42">
        <f t="shared" si="63"/>
        <v>0</v>
      </c>
      <c r="CO20" s="46">
        <f t="shared" ref="CO20:CO30" si="64">CP20+CQ20+CR20+CS20</f>
        <v>133688</v>
      </c>
      <c r="CP20" s="42">
        <f t="shared" ref="CP20:CS20" si="65">S20+AM20+BL20+CF20</f>
        <v>133688</v>
      </c>
      <c r="CQ20" s="42">
        <f t="shared" si="65"/>
        <v>0</v>
      </c>
      <c r="CR20" s="42">
        <f t="shared" si="65"/>
        <v>0</v>
      </c>
      <c r="CS20" s="42">
        <f t="shared" si="65"/>
        <v>0</v>
      </c>
    </row>
    <row r="21" spans="1:97">
      <c r="A21" s="27" t="s">
        <v>55</v>
      </c>
      <c r="B21" s="28" t="s">
        <v>56</v>
      </c>
      <c r="C21" s="46">
        <f t="shared" si="40"/>
        <v>1885698</v>
      </c>
      <c r="D21" s="73">
        <f t="shared" ref="D21:E21" si="66">D22+D28+D29+D30</f>
        <v>1748093</v>
      </c>
      <c r="E21" s="73">
        <f t="shared" si="66"/>
        <v>0</v>
      </c>
      <c r="F21" s="73">
        <f>F22+F28+F29+F30</f>
        <v>15956</v>
      </c>
      <c r="G21" s="74">
        <f>G22+G28+G29+G30</f>
        <v>121649</v>
      </c>
      <c r="H21" s="46">
        <f t="shared" si="41"/>
        <v>2175086</v>
      </c>
      <c r="I21" s="73">
        <f t="shared" ref="I21:J21" si="67">I22+I28+I29+I30</f>
        <v>2044406</v>
      </c>
      <c r="J21" s="73">
        <f t="shared" si="67"/>
        <v>0</v>
      </c>
      <c r="K21" s="73">
        <f>K22+K28+K29+K30</f>
        <v>13913</v>
      </c>
      <c r="L21" s="75">
        <f>L22+L28+L29+L30</f>
        <v>116767</v>
      </c>
      <c r="M21" s="46">
        <f t="shared" si="42"/>
        <v>2337085</v>
      </c>
      <c r="N21" s="73">
        <f t="shared" ref="N21:O21" si="68">N22+N28+N29+N30</f>
        <v>2196230</v>
      </c>
      <c r="O21" s="73">
        <f t="shared" si="68"/>
        <v>0</v>
      </c>
      <c r="P21" s="73">
        <f>P22+P28+P29+P30</f>
        <v>12766</v>
      </c>
      <c r="Q21" s="75">
        <f>Q22+Q28+Q29+Q30</f>
        <v>128089</v>
      </c>
      <c r="R21" s="46">
        <f t="shared" si="43"/>
        <v>6397869</v>
      </c>
      <c r="S21" s="73">
        <f t="shared" ref="S21:T21" si="69">S22+S28+S29+S30</f>
        <v>5988729</v>
      </c>
      <c r="T21" s="73">
        <f t="shared" si="69"/>
        <v>0</v>
      </c>
      <c r="U21" s="73">
        <f>U22+U28+U29+U30</f>
        <v>42635</v>
      </c>
      <c r="V21" s="75">
        <f>V22+V28+V29+V30</f>
        <v>366505</v>
      </c>
      <c r="W21" s="46">
        <f t="shared" si="45"/>
        <v>2178045</v>
      </c>
      <c r="X21" s="73">
        <f t="shared" ref="X21:Y21" si="70">X22+X28+X29+X30</f>
        <v>2059330</v>
      </c>
      <c r="Y21" s="73">
        <f t="shared" si="70"/>
        <v>0</v>
      </c>
      <c r="Z21" s="73">
        <f>Z22+Z28+Z29+Z30</f>
        <v>10382</v>
      </c>
      <c r="AA21" s="75">
        <f>AA22+AA28+AA29+AA30</f>
        <v>108333</v>
      </c>
      <c r="AB21" s="46">
        <f t="shared" si="46"/>
        <v>1753053</v>
      </c>
      <c r="AC21" s="73">
        <f t="shared" ref="AC21:AD21" si="71">AC22+AC28+AC29+AC30</f>
        <v>1645803</v>
      </c>
      <c r="AD21" s="73">
        <f t="shared" si="71"/>
        <v>0</v>
      </c>
      <c r="AE21" s="73">
        <f>AE22+AE28+AE29+AE30</f>
        <v>8066</v>
      </c>
      <c r="AF21" s="75">
        <f>AF22+AF28+AF29+AF30</f>
        <v>99184</v>
      </c>
      <c r="AG21" s="46">
        <f t="shared" si="47"/>
        <v>2061206</v>
      </c>
      <c r="AH21" s="73">
        <f t="shared" ref="AH21:AI21" si="72">AH22+AH28+AH29+AH30</f>
        <v>1915503</v>
      </c>
      <c r="AI21" s="73">
        <f t="shared" si="72"/>
        <v>0</v>
      </c>
      <c r="AJ21" s="73">
        <f>AJ22+AJ28+AJ29+AJ30</f>
        <v>6602</v>
      </c>
      <c r="AK21" s="75">
        <f>AK22+AK28+AK29+AK30</f>
        <v>139101</v>
      </c>
      <c r="AL21" s="46">
        <f t="shared" si="48"/>
        <v>5992304</v>
      </c>
      <c r="AM21" s="73">
        <f t="shared" ref="AM21:AN21" si="73">AM22+AM28+AM29+AM30</f>
        <v>5620636</v>
      </c>
      <c r="AN21" s="73">
        <f t="shared" si="73"/>
        <v>0</v>
      </c>
      <c r="AO21" s="73">
        <f>AO22+AO28+AO29+AO30</f>
        <v>25050</v>
      </c>
      <c r="AP21" s="75">
        <f>AP22+AP28+AP29+AP30</f>
        <v>346618</v>
      </c>
      <c r="AQ21" s="46">
        <f t="shared" si="50"/>
        <v>12390173</v>
      </c>
      <c r="AR21" s="73">
        <f t="shared" ref="AR21:AS21" si="74">AR22+AR28+AR29+AR30</f>
        <v>11609365</v>
      </c>
      <c r="AS21" s="73">
        <f t="shared" si="74"/>
        <v>0</v>
      </c>
      <c r="AT21" s="73">
        <f>AT22+AT28+AT29+AT30</f>
        <v>67685</v>
      </c>
      <c r="AU21" s="75">
        <f>AU22+AU28+AU29+AU30</f>
        <v>713123</v>
      </c>
      <c r="AV21" s="46">
        <f t="shared" si="52"/>
        <v>2068968</v>
      </c>
      <c r="AW21" s="73">
        <f t="shared" ref="AW21:AX21" si="75">AW22+AW28+AW29+AW30</f>
        <v>1924034</v>
      </c>
      <c r="AX21" s="73">
        <f t="shared" si="75"/>
        <v>0</v>
      </c>
      <c r="AY21" s="73">
        <f>AY22+AY28+AY29+AY30</f>
        <v>6928</v>
      </c>
      <c r="AZ21" s="75">
        <f>AZ22+AZ28+AZ29+AZ30</f>
        <v>138006</v>
      </c>
      <c r="BA21" s="46">
        <f t="shared" si="53"/>
        <v>2154309</v>
      </c>
      <c r="BB21" s="73">
        <f t="shared" ref="BB21:BC21" si="76">BB22+BB28+BB29+BB30</f>
        <v>2003714</v>
      </c>
      <c r="BC21" s="73">
        <f t="shared" si="76"/>
        <v>0</v>
      </c>
      <c r="BD21" s="73">
        <f>BD22+BD28+BD29+BD30</f>
        <v>9077</v>
      </c>
      <c r="BE21" s="75">
        <f>BE22+BE28+BE29+BE30</f>
        <v>141518</v>
      </c>
      <c r="BF21" s="46">
        <f t="shared" si="54"/>
        <v>2120916</v>
      </c>
      <c r="BG21" s="73">
        <f t="shared" ref="BG21:BH21" si="77">BG22+BG28+BG29+BG30</f>
        <v>1973245</v>
      </c>
      <c r="BH21" s="73">
        <f t="shared" si="77"/>
        <v>0</v>
      </c>
      <c r="BI21" s="73">
        <f>BI22+BI28+BI29+BI30</f>
        <v>13267</v>
      </c>
      <c r="BJ21" s="75">
        <f>BJ22+BJ28+BJ29+BJ30</f>
        <v>134404</v>
      </c>
      <c r="BK21" s="46">
        <f t="shared" si="55"/>
        <v>6344193</v>
      </c>
      <c r="BL21" s="73">
        <f t="shared" ref="BL21:BM21" si="78">BL22+BL28+BL29+BL30</f>
        <v>5900993</v>
      </c>
      <c r="BM21" s="73">
        <f t="shared" si="78"/>
        <v>0</v>
      </c>
      <c r="BN21" s="73">
        <f>BN22+BN28+BN29+BN30</f>
        <v>29272</v>
      </c>
      <c r="BO21" s="75">
        <f>BO22+BO28+BO29+BO30</f>
        <v>413928</v>
      </c>
      <c r="BP21" s="46">
        <f t="shared" si="57"/>
        <v>2402531</v>
      </c>
      <c r="BQ21" s="73">
        <f t="shared" ref="BQ21:BR21" si="79">BQ22+BQ28+BQ29+BQ30</f>
        <v>2239692</v>
      </c>
      <c r="BR21" s="73">
        <f t="shared" si="79"/>
        <v>0</v>
      </c>
      <c r="BS21" s="73">
        <f>BS22+BS28+BS29+BS30</f>
        <v>14924</v>
      </c>
      <c r="BT21" s="75">
        <f>BT22+BT28+BT29+BT30</f>
        <v>147915</v>
      </c>
      <c r="BU21" s="46">
        <f t="shared" si="58"/>
        <v>2567896</v>
      </c>
      <c r="BV21" s="73">
        <f t="shared" ref="BV21:BW21" si="80">BV22+BV28+BV29+BV30</f>
        <v>2381415</v>
      </c>
      <c r="BW21" s="73">
        <f t="shared" si="80"/>
        <v>0</v>
      </c>
      <c r="BX21" s="73">
        <f>BX22+BX28+BX29+BX30</f>
        <v>14118</v>
      </c>
      <c r="BY21" s="75">
        <f>BY22+BY28+BY29+BY30</f>
        <v>172363</v>
      </c>
      <c r="BZ21" s="46">
        <f t="shared" si="59"/>
        <v>2492614</v>
      </c>
      <c r="CA21" s="73">
        <f t="shared" ref="CA21:CB21" si="81">CA22+CA28+CA29+CA30</f>
        <v>2171637</v>
      </c>
      <c r="CB21" s="73">
        <f t="shared" si="81"/>
        <v>0</v>
      </c>
      <c r="CC21" s="73">
        <f>CC22+CC28+CC29+CC30</f>
        <v>275042</v>
      </c>
      <c r="CD21" s="75">
        <f>CD22+CD28+CD29+CD30</f>
        <v>45935</v>
      </c>
      <c r="CE21" s="46">
        <f t="shared" si="60"/>
        <v>7463041</v>
      </c>
      <c r="CF21" s="73">
        <f t="shared" ref="CF21:CG21" si="82">CF22+CF28+CF29+CF30</f>
        <v>6792744</v>
      </c>
      <c r="CG21" s="73">
        <f t="shared" si="82"/>
        <v>0</v>
      </c>
      <c r="CH21" s="73">
        <f>CH22+CH28+CH29+CH30</f>
        <v>304084</v>
      </c>
      <c r="CI21" s="75">
        <f>CI22+CI28+CI29+CI30</f>
        <v>366213</v>
      </c>
      <c r="CJ21" s="46">
        <f t="shared" si="62"/>
        <v>13807234</v>
      </c>
      <c r="CK21" s="73">
        <f>CK22+CK28+CK29+CK30</f>
        <v>12693737</v>
      </c>
      <c r="CL21" s="73">
        <f t="shared" ref="CL21" si="83">CL22+CL28+CL29+CL30</f>
        <v>0</v>
      </c>
      <c r="CM21" s="73">
        <f>CM22+CM28+CM29+CM30</f>
        <v>333356</v>
      </c>
      <c r="CN21" s="75">
        <f>CN22+CN28+CN29+CN30</f>
        <v>780141</v>
      </c>
      <c r="CO21" s="46">
        <f t="shared" si="64"/>
        <v>26197407</v>
      </c>
      <c r="CP21" s="73">
        <f t="shared" ref="CP21:CQ21" si="84">CP22+CP28+CP29+CP30</f>
        <v>24303102</v>
      </c>
      <c r="CQ21" s="73">
        <f t="shared" si="84"/>
        <v>0</v>
      </c>
      <c r="CR21" s="73">
        <f>CR22+CR28+CR29+CR30</f>
        <v>401041</v>
      </c>
      <c r="CS21" s="75">
        <f>CS22+CS28+CS29+CS30</f>
        <v>1493264</v>
      </c>
    </row>
    <row r="22" spans="1:97">
      <c r="A22" s="27" t="s">
        <v>57</v>
      </c>
      <c r="B22" s="76" t="s">
        <v>58</v>
      </c>
      <c r="C22" s="46">
        <f t="shared" si="40"/>
        <v>1885698</v>
      </c>
      <c r="D22" s="77">
        <f>D23+D24</f>
        <v>1748093</v>
      </c>
      <c r="E22" s="77">
        <f t="shared" ref="E22:G22" si="85">E23+E24</f>
        <v>0</v>
      </c>
      <c r="F22" s="77">
        <f t="shared" si="85"/>
        <v>15956</v>
      </c>
      <c r="G22" s="78">
        <f t="shared" si="85"/>
        <v>121649</v>
      </c>
      <c r="H22" s="46">
        <f t="shared" si="41"/>
        <v>2175086</v>
      </c>
      <c r="I22" s="77">
        <f>I23+I24</f>
        <v>2044406</v>
      </c>
      <c r="J22" s="77">
        <f t="shared" ref="J22:L22" si="86">J23+J24</f>
        <v>0</v>
      </c>
      <c r="K22" s="77">
        <f t="shared" si="86"/>
        <v>13913</v>
      </c>
      <c r="L22" s="77">
        <f t="shared" si="86"/>
        <v>116767</v>
      </c>
      <c r="M22" s="46">
        <f t="shared" si="42"/>
        <v>2337085</v>
      </c>
      <c r="N22" s="77">
        <f>N23+N24</f>
        <v>2196230</v>
      </c>
      <c r="O22" s="77">
        <f t="shared" ref="O22:Q22" si="87">O23+O24</f>
        <v>0</v>
      </c>
      <c r="P22" s="77">
        <f t="shared" si="87"/>
        <v>12766</v>
      </c>
      <c r="Q22" s="77">
        <f t="shared" si="87"/>
        <v>128089</v>
      </c>
      <c r="R22" s="46">
        <f t="shared" si="43"/>
        <v>6397869</v>
      </c>
      <c r="S22" s="77">
        <f>S23+S24</f>
        <v>5988729</v>
      </c>
      <c r="T22" s="77">
        <f t="shared" ref="T22:V22" si="88">T23+T24</f>
        <v>0</v>
      </c>
      <c r="U22" s="77">
        <f t="shared" si="88"/>
        <v>42635</v>
      </c>
      <c r="V22" s="77">
        <f t="shared" si="88"/>
        <v>366505</v>
      </c>
      <c r="W22" s="46">
        <f t="shared" si="45"/>
        <v>2178045</v>
      </c>
      <c r="X22" s="77">
        <f>X23+X24</f>
        <v>2059330</v>
      </c>
      <c r="Y22" s="77">
        <f t="shared" ref="Y22:AA22" si="89">Y23+Y24</f>
        <v>0</v>
      </c>
      <c r="Z22" s="77">
        <f t="shared" si="89"/>
        <v>10382</v>
      </c>
      <c r="AA22" s="77">
        <f t="shared" si="89"/>
        <v>108333</v>
      </c>
      <c r="AB22" s="46">
        <f t="shared" si="46"/>
        <v>1753053</v>
      </c>
      <c r="AC22" s="77">
        <f>AC23+AC24</f>
        <v>1645803</v>
      </c>
      <c r="AD22" s="77">
        <f t="shared" ref="AD22:AF22" si="90">AD23+AD24</f>
        <v>0</v>
      </c>
      <c r="AE22" s="77">
        <f t="shared" si="90"/>
        <v>8066</v>
      </c>
      <c r="AF22" s="77">
        <f t="shared" si="90"/>
        <v>99184</v>
      </c>
      <c r="AG22" s="46">
        <f t="shared" si="47"/>
        <v>2061206</v>
      </c>
      <c r="AH22" s="77">
        <f>AH23+AH24</f>
        <v>1915503</v>
      </c>
      <c r="AI22" s="77">
        <f t="shared" ref="AI22:AK22" si="91">AI23+AI24</f>
        <v>0</v>
      </c>
      <c r="AJ22" s="77">
        <f t="shared" si="91"/>
        <v>6602</v>
      </c>
      <c r="AK22" s="77">
        <f t="shared" si="91"/>
        <v>139101</v>
      </c>
      <c r="AL22" s="46">
        <f t="shared" si="48"/>
        <v>5992304</v>
      </c>
      <c r="AM22" s="77">
        <f>AM23+AM24</f>
        <v>5620636</v>
      </c>
      <c r="AN22" s="77">
        <f t="shared" ref="AN22:AP22" si="92">AN23+AN24</f>
        <v>0</v>
      </c>
      <c r="AO22" s="77">
        <f t="shared" si="92"/>
        <v>25050</v>
      </c>
      <c r="AP22" s="77">
        <f t="shared" si="92"/>
        <v>346618</v>
      </c>
      <c r="AQ22" s="46">
        <f t="shared" si="50"/>
        <v>12390173</v>
      </c>
      <c r="AR22" s="77">
        <f>AR23+AR24</f>
        <v>11609365</v>
      </c>
      <c r="AS22" s="77">
        <f t="shared" ref="AS22:AU22" si="93">AS23+AS24</f>
        <v>0</v>
      </c>
      <c r="AT22" s="77">
        <f t="shared" si="93"/>
        <v>67685</v>
      </c>
      <c r="AU22" s="77">
        <f t="shared" si="93"/>
        <v>713123</v>
      </c>
      <c r="AV22" s="46">
        <f t="shared" si="52"/>
        <v>2068968</v>
      </c>
      <c r="AW22" s="77">
        <f>AW23+AW24</f>
        <v>1924034</v>
      </c>
      <c r="AX22" s="77">
        <f t="shared" ref="AX22:AZ22" si="94">AX23+AX24</f>
        <v>0</v>
      </c>
      <c r="AY22" s="77">
        <f t="shared" si="94"/>
        <v>6928</v>
      </c>
      <c r="AZ22" s="77">
        <f t="shared" si="94"/>
        <v>138006</v>
      </c>
      <c r="BA22" s="46">
        <f t="shared" si="53"/>
        <v>2154309</v>
      </c>
      <c r="BB22" s="77">
        <f>BB23+BB24</f>
        <v>2003714</v>
      </c>
      <c r="BC22" s="77">
        <f t="shared" ref="BC22:BE22" si="95">BC23+BC24</f>
        <v>0</v>
      </c>
      <c r="BD22" s="77">
        <f t="shared" si="95"/>
        <v>9077</v>
      </c>
      <c r="BE22" s="77">
        <f t="shared" si="95"/>
        <v>141518</v>
      </c>
      <c r="BF22" s="46">
        <f t="shared" si="54"/>
        <v>2120916</v>
      </c>
      <c r="BG22" s="77">
        <f>BG23+BG24</f>
        <v>1973245</v>
      </c>
      <c r="BH22" s="77">
        <f t="shared" ref="BH22:BJ22" si="96">BH23+BH24</f>
        <v>0</v>
      </c>
      <c r="BI22" s="77">
        <f t="shared" si="96"/>
        <v>13267</v>
      </c>
      <c r="BJ22" s="77">
        <f t="shared" si="96"/>
        <v>134404</v>
      </c>
      <c r="BK22" s="46">
        <f t="shared" si="55"/>
        <v>6344193</v>
      </c>
      <c r="BL22" s="77">
        <f>BL23+BL24</f>
        <v>5900993</v>
      </c>
      <c r="BM22" s="77">
        <f t="shared" ref="BM22:BO22" si="97">BM23+BM24</f>
        <v>0</v>
      </c>
      <c r="BN22" s="77">
        <f t="shared" si="97"/>
        <v>29272</v>
      </c>
      <c r="BO22" s="77">
        <f t="shared" si="97"/>
        <v>413928</v>
      </c>
      <c r="BP22" s="46">
        <f t="shared" si="57"/>
        <v>2402531</v>
      </c>
      <c r="BQ22" s="77">
        <f>BQ23+BQ24</f>
        <v>2239692</v>
      </c>
      <c r="BR22" s="77">
        <f t="shared" ref="BR22:BT22" si="98">BR23+BR24</f>
        <v>0</v>
      </c>
      <c r="BS22" s="77">
        <f t="shared" si="98"/>
        <v>14924</v>
      </c>
      <c r="BT22" s="77">
        <f t="shared" si="98"/>
        <v>147915</v>
      </c>
      <c r="BU22" s="46">
        <f t="shared" si="58"/>
        <v>2567896</v>
      </c>
      <c r="BV22" s="77">
        <f>BV23+BV24</f>
        <v>2381415</v>
      </c>
      <c r="BW22" s="77">
        <f t="shared" ref="BW22:BY22" si="99">BW23+BW24</f>
        <v>0</v>
      </c>
      <c r="BX22" s="77">
        <f t="shared" si="99"/>
        <v>14118</v>
      </c>
      <c r="BY22" s="77">
        <f t="shared" si="99"/>
        <v>172363</v>
      </c>
      <c r="BZ22" s="46">
        <f t="shared" si="59"/>
        <v>2492614</v>
      </c>
      <c r="CA22" s="77">
        <f>CA23+CA24</f>
        <v>2171637</v>
      </c>
      <c r="CB22" s="77">
        <f t="shared" ref="CB22:CD22" si="100">CB23+CB24</f>
        <v>0</v>
      </c>
      <c r="CC22" s="77">
        <f t="shared" si="100"/>
        <v>275042</v>
      </c>
      <c r="CD22" s="77">
        <f t="shared" si="100"/>
        <v>45935</v>
      </c>
      <c r="CE22" s="46">
        <f t="shared" si="60"/>
        <v>7463041</v>
      </c>
      <c r="CF22" s="77">
        <f>CF23+CF24</f>
        <v>6792744</v>
      </c>
      <c r="CG22" s="77">
        <f t="shared" ref="CG22:CI22" si="101">CG23+CG24</f>
        <v>0</v>
      </c>
      <c r="CH22" s="77">
        <f t="shared" si="101"/>
        <v>304084</v>
      </c>
      <c r="CI22" s="77">
        <f t="shared" si="101"/>
        <v>366213</v>
      </c>
      <c r="CJ22" s="46">
        <f t="shared" si="62"/>
        <v>13807234</v>
      </c>
      <c r="CK22" s="77">
        <f>CK23+CK24</f>
        <v>12693737</v>
      </c>
      <c r="CL22" s="77">
        <f t="shared" ref="CL22:CN22" si="102">CL23+CL24</f>
        <v>0</v>
      </c>
      <c r="CM22" s="77">
        <f t="shared" si="102"/>
        <v>333356</v>
      </c>
      <c r="CN22" s="77">
        <f t="shared" si="102"/>
        <v>780141</v>
      </c>
      <c r="CO22" s="46">
        <f t="shared" si="64"/>
        <v>26197407</v>
      </c>
      <c r="CP22" s="77">
        <f>CP23+CP24</f>
        <v>24303102</v>
      </c>
      <c r="CQ22" s="77">
        <f t="shared" ref="CQ22:CS22" si="103">CQ23+CQ24</f>
        <v>0</v>
      </c>
      <c r="CR22" s="77">
        <f t="shared" si="103"/>
        <v>401041</v>
      </c>
      <c r="CS22" s="77">
        <f t="shared" si="103"/>
        <v>1493264</v>
      </c>
    </row>
    <row r="23" spans="1:97">
      <c r="A23" s="79" t="s">
        <v>59</v>
      </c>
      <c r="B23" s="76" t="s">
        <v>60</v>
      </c>
      <c r="C23" s="46">
        <f t="shared" si="40"/>
        <v>1885698</v>
      </c>
      <c r="D23" s="38">
        <f>1758828-D20</f>
        <v>1748093</v>
      </c>
      <c r="E23" s="38"/>
      <c r="F23" s="80">
        <v>15956</v>
      </c>
      <c r="G23" s="81">
        <v>121649</v>
      </c>
      <c r="H23" s="46">
        <f t="shared" si="41"/>
        <v>2175086</v>
      </c>
      <c r="I23" s="38">
        <f>2067554-I20</f>
        <v>2044406</v>
      </c>
      <c r="J23" s="38"/>
      <c r="K23" s="80">
        <v>13913</v>
      </c>
      <c r="L23" s="82">
        <v>116767</v>
      </c>
      <c r="M23" s="46">
        <f t="shared" si="42"/>
        <v>2337085</v>
      </c>
      <c r="N23" s="38">
        <f>2208257-N20</f>
        <v>2196230</v>
      </c>
      <c r="O23" s="38"/>
      <c r="P23" s="80">
        <v>12766</v>
      </c>
      <c r="Q23" s="82">
        <v>128089</v>
      </c>
      <c r="R23" s="46">
        <f t="shared" si="43"/>
        <v>6397869</v>
      </c>
      <c r="S23" s="42">
        <f t="shared" ref="S23:V30" si="104">D23+I23+N23</f>
        <v>5988729</v>
      </c>
      <c r="T23" s="42">
        <f t="shared" si="104"/>
        <v>0</v>
      </c>
      <c r="U23" s="42">
        <f t="shared" si="104"/>
        <v>42635</v>
      </c>
      <c r="V23" s="42">
        <f t="shared" si="104"/>
        <v>366505</v>
      </c>
      <c r="W23" s="46">
        <f t="shared" si="45"/>
        <v>2178045</v>
      </c>
      <c r="X23" s="38">
        <f>2066960-X20</f>
        <v>2059330</v>
      </c>
      <c r="Y23" s="38"/>
      <c r="Z23" s="80">
        <v>10382</v>
      </c>
      <c r="AA23" s="82">
        <v>108333</v>
      </c>
      <c r="AB23" s="46">
        <f t="shared" si="46"/>
        <v>1753053</v>
      </c>
      <c r="AC23" s="38">
        <f>1652926-AC20</f>
        <v>1645803</v>
      </c>
      <c r="AD23" s="38"/>
      <c r="AE23" s="80">
        <v>8066</v>
      </c>
      <c r="AF23" s="82">
        <v>99184</v>
      </c>
      <c r="AG23" s="46">
        <f t="shared" si="47"/>
        <v>2061206</v>
      </c>
      <c r="AH23" s="38">
        <f>1922709-AH20</f>
        <v>1915503</v>
      </c>
      <c r="AI23" s="38"/>
      <c r="AJ23" s="80">
        <v>6602</v>
      </c>
      <c r="AK23" s="82">
        <v>139101</v>
      </c>
      <c r="AL23" s="46">
        <f t="shared" si="48"/>
        <v>5992304</v>
      </c>
      <c r="AM23" s="42">
        <f t="shared" ref="AM23:AP23" si="105">X23+AC23+AH23</f>
        <v>5620636</v>
      </c>
      <c r="AN23" s="42">
        <f t="shared" si="105"/>
        <v>0</v>
      </c>
      <c r="AO23" s="42">
        <f t="shared" si="105"/>
        <v>25050</v>
      </c>
      <c r="AP23" s="42">
        <f t="shared" si="105"/>
        <v>346618</v>
      </c>
      <c r="AQ23" s="46">
        <f t="shared" si="50"/>
        <v>12390173</v>
      </c>
      <c r="AR23" s="42">
        <f t="shared" ref="AR23:AU30" si="106">S23+AM23</f>
        <v>11609365</v>
      </c>
      <c r="AS23" s="42">
        <f t="shared" si="106"/>
        <v>0</v>
      </c>
      <c r="AT23" s="42">
        <f t="shared" si="106"/>
        <v>67685</v>
      </c>
      <c r="AU23" s="42">
        <f t="shared" si="106"/>
        <v>713123</v>
      </c>
      <c r="AV23" s="46">
        <f t="shared" si="52"/>
        <v>2068968</v>
      </c>
      <c r="AW23" s="38">
        <f>1930774-AW20</f>
        <v>1924034</v>
      </c>
      <c r="AX23" s="38"/>
      <c r="AY23" s="80">
        <v>6928</v>
      </c>
      <c r="AZ23" s="82">
        <v>138006</v>
      </c>
      <c r="BA23" s="46">
        <f t="shared" si="53"/>
        <v>2154309</v>
      </c>
      <c r="BB23" s="38">
        <f>2010819-BB20</f>
        <v>2003714</v>
      </c>
      <c r="BC23" s="38"/>
      <c r="BD23" s="80">
        <v>9077</v>
      </c>
      <c r="BE23" s="82">
        <v>141518</v>
      </c>
      <c r="BF23" s="46">
        <f t="shared" si="54"/>
        <v>2120916</v>
      </c>
      <c r="BG23" s="38">
        <f>1985147-BG20</f>
        <v>1973245</v>
      </c>
      <c r="BH23" s="38"/>
      <c r="BI23" s="80">
        <v>13267</v>
      </c>
      <c r="BJ23" s="82">
        <v>134404</v>
      </c>
      <c r="BK23" s="46">
        <f t="shared" si="55"/>
        <v>6344193</v>
      </c>
      <c r="BL23" s="42">
        <f t="shared" ref="BL23:BO23" si="107">AW23+BB23+BG23</f>
        <v>5900993</v>
      </c>
      <c r="BM23" s="42">
        <f t="shared" si="107"/>
        <v>0</v>
      </c>
      <c r="BN23" s="42">
        <f t="shared" si="107"/>
        <v>29272</v>
      </c>
      <c r="BO23" s="42">
        <f t="shared" si="107"/>
        <v>413928</v>
      </c>
      <c r="BP23" s="46">
        <f t="shared" si="57"/>
        <v>2402531</v>
      </c>
      <c r="BQ23" s="38">
        <f>2248216-BQ20</f>
        <v>2239692</v>
      </c>
      <c r="BR23" s="38"/>
      <c r="BS23" s="80">
        <v>14924</v>
      </c>
      <c r="BT23" s="82">
        <v>147915</v>
      </c>
      <c r="BU23" s="46">
        <f t="shared" si="58"/>
        <v>2567896</v>
      </c>
      <c r="BV23" s="38">
        <f>2401935-BV20</f>
        <v>2381415</v>
      </c>
      <c r="BW23" s="38"/>
      <c r="BX23" s="80">
        <v>14118</v>
      </c>
      <c r="BY23" s="82">
        <v>172363</v>
      </c>
      <c r="BZ23" s="46">
        <f t="shared" si="59"/>
        <v>2492614</v>
      </c>
      <c r="CA23" s="38">
        <f>2182665-CA20</f>
        <v>2171637</v>
      </c>
      <c r="CB23" s="38"/>
      <c r="CC23" s="80">
        <v>275042</v>
      </c>
      <c r="CD23" s="82">
        <v>45935</v>
      </c>
      <c r="CE23" s="46">
        <f t="shared" si="60"/>
        <v>7463041</v>
      </c>
      <c r="CF23" s="42">
        <f t="shared" ref="CF23:CI30" si="108">BQ23+BV23+CA23</f>
        <v>6792744</v>
      </c>
      <c r="CG23" s="42">
        <f t="shared" si="108"/>
        <v>0</v>
      </c>
      <c r="CH23" s="42">
        <f t="shared" si="108"/>
        <v>304084</v>
      </c>
      <c r="CI23" s="42">
        <f t="shared" si="108"/>
        <v>366213</v>
      </c>
      <c r="CJ23" s="46">
        <f t="shared" si="62"/>
        <v>13807234</v>
      </c>
      <c r="CK23" s="42">
        <f t="shared" ref="CK23:CN30" si="109">BL23+CF23</f>
        <v>12693737</v>
      </c>
      <c r="CL23" s="42">
        <f t="shared" si="109"/>
        <v>0</v>
      </c>
      <c r="CM23" s="42">
        <f t="shared" si="109"/>
        <v>333356</v>
      </c>
      <c r="CN23" s="42">
        <f t="shared" si="109"/>
        <v>780141</v>
      </c>
      <c r="CO23" s="46">
        <f t="shared" si="64"/>
        <v>26197407</v>
      </c>
      <c r="CP23" s="42">
        <f t="shared" ref="CP23:CS30" si="110">S23+AM23+BL23+CF23</f>
        <v>24303102</v>
      </c>
      <c r="CQ23" s="42">
        <f t="shared" si="110"/>
        <v>0</v>
      </c>
      <c r="CR23" s="42">
        <f t="shared" si="110"/>
        <v>401041</v>
      </c>
      <c r="CS23" s="42">
        <f t="shared" si="110"/>
        <v>1493264</v>
      </c>
    </row>
    <row r="24" spans="1:97">
      <c r="A24" s="83" t="s">
        <v>61</v>
      </c>
      <c r="B24" s="76" t="s">
        <v>62</v>
      </c>
      <c r="C24" s="46">
        <f t="shared" si="40"/>
        <v>0</v>
      </c>
      <c r="D24" s="77">
        <f>D25+D26+D27</f>
        <v>0</v>
      </c>
      <c r="E24" s="77">
        <f t="shared" ref="E24:G24" si="111">E25+E26+E27</f>
        <v>0</v>
      </c>
      <c r="F24" s="77">
        <f t="shared" si="111"/>
        <v>0</v>
      </c>
      <c r="G24" s="78">
        <f t="shared" si="111"/>
        <v>0</v>
      </c>
      <c r="H24" s="46">
        <f t="shared" si="41"/>
        <v>0</v>
      </c>
      <c r="I24" s="77">
        <f>I25+I26+I27</f>
        <v>0</v>
      </c>
      <c r="J24" s="77">
        <f t="shared" ref="J24:L24" si="112">J25+J26+J27</f>
        <v>0</v>
      </c>
      <c r="K24" s="77">
        <f t="shared" si="112"/>
        <v>0</v>
      </c>
      <c r="L24" s="77">
        <f t="shared" si="112"/>
        <v>0</v>
      </c>
      <c r="M24" s="46">
        <f t="shared" si="42"/>
        <v>0</v>
      </c>
      <c r="N24" s="77">
        <f>N25+N26+N27</f>
        <v>0</v>
      </c>
      <c r="O24" s="77">
        <f t="shared" ref="O24:Q24" si="113">O25+O26+O27</f>
        <v>0</v>
      </c>
      <c r="P24" s="77">
        <f t="shared" si="113"/>
        <v>0</v>
      </c>
      <c r="Q24" s="77">
        <f t="shared" si="113"/>
        <v>0</v>
      </c>
      <c r="R24" s="46">
        <f t="shared" si="43"/>
        <v>0</v>
      </c>
      <c r="S24" s="42">
        <f>S25+S26+S27</f>
        <v>0</v>
      </c>
      <c r="T24" s="42">
        <f t="shared" ref="T24:V24" si="114">T25+T26+T27</f>
        <v>0</v>
      </c>
      <c r="U24" s="42">
        <f t="shared" si="114"/>
        <v>0</v>
      </c>
      <c r="V24" s="42">
        <f t="shared" si="114"/>
        <v>0</v>
      </c>
      <c r="W24" s="46">
        <f t="shared" si="45"/>
        <v>0</v>
      </c>
      <c r="X24" s="77">
        <f>X25+X26+X27</f>
        <v>0</v>
      </c>
      <c r="Y24" s="77">
        <f t="shared" ref="Y24:AA24" si="115">Y25+Y26+Y27</f>
        <v>0</v>
      </c>
      <c r="Z24" s="77">
        <f t="shared" si="115"/>
        <v>0</v>
      </c>
      <c r="AA24" s="77">
        <f t="shared" si="115"/>
        <v>0</v>
      </c>
      <c r="AB24" s="46">
        <f t="shared" si="46"/>
        <v>0</v>
      </c>
      <c r="AC24" s="77">
        <f>AC25+AC26+AC27</f>
        <v>0</v>
      </c>
      <c r="AD24" s="77">
        <f t="shared" ref="AD24:AF24" si="116">AD25+AD26+AD27</f>
        <v>0</v>
      </c>
      <c r="AE24" s="77">
        <f t="shared" si="116"/>
        <v>0</v>
      </c>
      <c r="AF24" s="77">
        <f t="shared" si="116"/>
        <v>0</v>
      </c>
      <c r="AG24" s="46">
        <f t="shared" si="47"/>
        <v>0</v>
      </c>
      <c r="AH24" s="77">
        <f>AH25+AH26+AH27</f>
        <v>0</v>
      </c>
      <c r="AI24" s="77">
        <f t="shared" ref="AI24:AK24" si="117">AI25+AI26+AI27</f>
        <v>0</v>
      </c>
      <c r="AJ24" s="77">
        <f t="shared" si="117"/>
        <v>0</v>
      </c>
      <c r="AK24" s="77">
        <f t="shared" si="117"/>
        <v>0</v>
      </c>
      <c r="AL24" s="46">
        <f t="shared" si="48"/>
        <v>0</v>
      </c>
      <c r="AM24" s="42">
        <f>AM25+AM26+AM27</f>
        <v>0</v>
      </c>
      <c r="AN24" s="42">
        <f t="shared" ref="AN24:AP24" si="118">AN25+AN26+AN27</f>
        <v>0</v>
      </c>
      <c r="AO24" s="42">
        <f t="shared" si="118"/>
        <v>0</v>
      </c>
      <c r="AP24" s="42">
        <f t="shared" si="118"/>
        <v>0</v>
      </c>
      <c r="AQ24" s="46">
        <f t="shared" si="50"/>
        <v>0</v>
      </c>
      <c r="AR24" s="42">
        <f>AR25+AR26+AR27</f>
        <v>0</v>
      </c>
      <c r="AS24" s="42">
        <f t="shared" ref="AS24:AU24" si="119">AS25+AS26+AS27</f>
        <v>0</v>
      </c>
      <c r="AT24" s="42">
        <f t="shared" si="119"/>
        <v>0</v>
      </c>
      <c r="AU24" s="42">
        <f t="shared" si="119"/>
        <v>0</v>
      </c>
      <c r="AV24" s="46">
        <f t="shared" si="52"/>
        <v>0</v>
      </c>
      <c r="AW24" s="77">
        <f>AW25+AW26+AW27</f>
        <v>0</v>
      </c>
      <c r="AX24" s="77">
        <f t="shared" ref="AX24:AZ24" si="120">AX25+AX26+AX27</f>
        <v>0</v>
      </c>
      <c r="AY24" s="77">
        <f t="shared" si="120"/>
        <v>0</v>
      </c>
      <c r="AZ24" s="77">
        <f t="shared" si="120"/>
        <v>0</v>
      </c>
      <c r="BA24" s="46">
        <f t="shared" si="53"/>
        <v>0</v>
      </c>
      <c r="BB24" s="77">
        <f>BB25+BB26+BB27</f>
        <v>0</v>
      </c>
      <c r="BC24" s="77">
        <f t="shared" ref="BC24:BE24" si="121">BC25+BC26+BC27</f>
        <v>0</v>
      </c>
      <c r="BD24" s="77">
        <f t="shared" si="121"/>
        <v>0</v>
      </c>
      <c r="BE24" s="77">
        <f t="shared" si="121"/>
        <v>0</v>
      </c>
      <c r="BF24" s="46">
        <f t="shared" si="54"/>
        <v>0</v>
      </c>
      <c r="BG24" s="77">
        <f>BG25+BG26+BG27</f>
        <v>0</v>
      </c>
      <c r="BH24" s="77">
        <f t="shared" ref="BH24:BJ24" si="122">BH25+BH26+BH27</f>
        <v>0</v>
      </c>
      <c r="BI24" s="77">
        <f t="shared" si="122"/>
        <v>0</v>
      </c>
      <c r="BJ24" s="77">
        <f t="shared" si="122"/>
        <v>0</v>
      </c>
      <c r="BK24" s="46">
        <f t="shared" si="55"/>
        <v>0</v>
      </c>
      <c r="BL24" s="42">
        <f>BL25+BL26+BL27</f>
        <v>0</v>
      </c>
      <c r="BM24" s="42">
        <f t="shared" ref="BM24:BO24" si="123">BM25+BM26+BM27</f>
        <v>0</v>
      </c>
      <c r="BN24" s="42">
        <f t="shared" si="123"/>
        <v>0</v>
      </c>
      <c r="BO24" s="42">
        <f t="shared" si="123"/>
        <v>0</v>
      </c>
      <c r="BP24" s="46">
        <f t="shared" si="57"/>
        <v>0</v>
      </c>
      <c r="BQ24" s="77">
        <f>BQ25+BQ26+BQ27</f>
        <v>0</v>
      </c>
      <c r="BR24" s="77">
        <f t="shared" ref="BR24:BT24" si="124">BR25+BR26+BR27</f>
        <v>0</v>
      </c>
      <c r="BS24" s="77">
        <f t="shared" si="124"/>
        <v>0</v>
      </c>
      <c r="BT24" s="77">
        <f t="shared" si="124"/>
        <v>0</v>
      </c>
      <c r="BU24" s="46">
        <f t="shared" si="58"/>
        <v>0</v>
      </c>
      <c r="BV24" s="77">
        <f>BV25+BV26+BV27</f>
        <v>0</v>
      </c>
      <c r="BW24" s="77">
        <f t="shared" ref="BW24:BY24" si="125">BW25+BW26+BW27</f>
        <v>0</v>
      </c>
      <c r="BX24" s="77">
        <f t="shared" si="125"/>
        <v>0</v>
      </c>
      <c r="BY24" s="77">
        <f t="shared" si="125"/>
        <v>0</v>
      </c>
      <c r="BZ24" s="46">
        <f t="shared" si="59"/>
        <v>0</v>
      </c>
      <c r="CA24" s="77">
        <f>CA25+CA26+CA27</f>
        <v>0</v>
      </c>
      <c r="CB24" s="77">
        <f t="shared" ref="CB24:CD24" si="126">CB25+CB26+CB27</f>
        <v>0</v>
      </c>
      <c r="CC24" s="77">
        <f t="shared" si="126"/>
        <v>0</v>
      </c>
      <c r="CD24" s="77">
        <f t="shared" si="126"/>
        <v>0</v>
      </c>
      <c r="CE24" s="46">
        <f t="shared" si="60"/>
        <v>0</v>
      </c>
      <c r="CF24" s="42">
        <f t="shared" si="108"/>
        <v>0</v>
      </c>
      <c r="CG24" s="42">
        <f t="shared" si="108"/>
        <v>0</v>
      </c>
      <c r="CH24" s="42">
        <f t="shared" si="108"/>
        <v>0</v>
      </c>
      <c r="CI24" s="42">
        <f t="shared" si="108"/>
        <v>0</v>
      </c>
      <c r="CJ24" s="46">
        <f t="shared" si="62"/>
        <v>0</v>
      </c>
      <c r="CK24" s="42">
        <f t="shared" si="109"/>
        <v>0</v>
      </c>
      <c r="CL24" s="42">
        <f t="shared" si="109"/>
        <v>0</v>
      </c>
      <c r="CM24" s="42">
        <f t="shared" si="109"/>
        <v>0</v>
      </c>
      <c r="CN24" s="42">
        <f t="shared" si="109"/>
        <v>0</v>
      </c>
      <c r="CO24" s="46">
        <f t="shared" si="64"/>
        <v>0</v>
      </c>
      <c r="CP24" s="42">
        <f t="shared" si="110"/>
        <v>0</v>
      </c>
      <c r="CQ24" s="42">
        <f t="shared" si="110"/>
        <v>0</v>
      </c>
      <c r="CR24" s="42">
        <f t="shared" si="110"/>
        <v>0</v>
      </c>
      <c r="CS24" s="42">
        <f t="shared" si="110"/>
        <v>0</v>
      </c>
    </row>
    <row r="25" spans="1:97">
      <c r="A25" s="83"/>
      <c r="B25" s="76" t="s">
        <v>63</v>
      </c>
      <c r="C25" s="46">
        <f t="shared" si="40"/>
        <v>0</v>
      </c>
      <c r="D25" s="69"/>
      <c r="E25" s="69"/>
      <c r="F25" s="80"/>
      <c r="G25" s="84"/>
      <c r="H25" s="46">
        <f t="shared" si="41"/>
        <v>0</v>
      </c>
      <c r="I25" s="69"/>
      <c r="J25" s="69"/>
      <c r="K25" s="80"/>
      <c r="L25" s="85"/>
      <c r="M25" s="46">
        <f t="shared" si="42"/>
        <v>0</v>
      </c>
      <c r="N25" s="69"/>
      <c r="O25" s="69"/>
      <c r="P25" s="80"/>
      <c r="Q25" s="85"/>
      <c r="R25" s="46">
        <f t="shared" si="43"/>
        <v>0</v>
      </c>
      <c r="S25" s="42">
        <f t="shared" si="104"/>
        <v>0</v>
      </c>
      <c r="T25" s="42">
        <f t="shared" si="104"/>
        <v>0</v>
      </c>
      <c r="U25" s="42">
        <f t="shared" si="104"/>
        <v>0</v>
      </c>
      <c r="V25" s="42">
        <f t="shared" si="104"/>
        <v>0</v>
      </c>
      <c r="W25" s="46">
        <f t="shared" si="45"/>
        <v>0</v>
      </c>
      <c r="X25" s="69"/>
      <c r="Y25" s="69"/>
      <c r="Z25" s="69"/>
      <c r="AA25" s="86"/>
      <c r="AB25" s="46">
        <f t="shared" si="46"/>
        <v>0</v>
      </c>
      <c r="AC25" s="69"/>
      <c r="AD25" s="69"/>
      <c r="AE25" s="69"/>
      <c r="AF25" s="86"/>
      <c r="AG25" s="46">
        <f t="shared" si="47"/>
        <v>0</v>
      </c>
      <c r="AH25" s="69"/>
      <c r="AI25" s="69"/>
      <c r="AJ25" s="69"/>
      <c r="AK25" s="86"/>
      <c r="AL25" s="46">
        <f t="shared" si="48"/>
        <v>0</v>
      </c>
      <c r="AM25" s="42">
        <f t="shared" ref="AM25:AP30" si="127">X25+AC25+AH25</f>
        <v>0</v>
      </c>
      <c r="AN25" s="42">
        <f t="shared" si="127"/>
        <v>0</v>
      </c>
      <c r="AO25" s="42">
        <f t="shared" si="127"/>
        <v>0</v>
      </c>
      <c r="AP25" s="42">
        <f t="shared" si="127"/>
        <v>0</v>
      </c>
      <c r="AQ25" s="46">
        <f t="shared" si="50"/>
        <v>0</v>
      </c>
      <c r="AR25" s="42">
        <f t="shared" si="106"/>
        <v>0</v>
      </c>
      <c r="AS25" s="42">
        <f t="shared" si="106"/>
        <v>0</v>
      </c>
      <c r="AT25" s="42">
        <f t="shared" si="106"/>
        <v>0</v>
      </c>
      <c r="AU25" s="42">
        <f t="shared" si="106"/>
        <v>0</v>
      </c>
      <c r="AV25" s="46">
        <f t="shared" si="52"/>
        <v>0</v>
      </c>
      <c r="AW25" s="69"/>
      <c r="AX25" s="69"/>
      <c r="AY25" s="69"/>
      <c r="AZ25" s="86"/>
      <c r="BA25" s="46">
        <f t="shared" si="53"/>
        <v>0</v>
      </c>
      <c r="BB25" s="69"/>
      <c r="BC25" s="69"/>
      <c r="BD25" s="69"/>
      <c r="BE25" s="86"/>
      <c r="BF25" s="46">
        <f t="shared" si="54"/>
        <v>0</v>
      </c>
      <c r="BG25" s="69"/>
      <c r="BH25" s="69"/>
      <c r="BI25" s="69"/>
      <c r="BJ25" s="86"/>
      <c r="BK25" s="46">
        <f t="shared" si="55"/>
        <v>0</v>
      </c>
      <c r="BL25" s="42">
        <f t="shared" ref="BL25:BO30" si="128">AW25+BB25+BG25</f>
        <v>0</v>
      </c>
      <c r="BM25" s="42">
        <f t="shared" si="128"/>
        <v>0</v>
      </c>
      <c r="BN25" s="42">
        <f t="shared" si="128"/>
        <v>0</v>
      </c>
      <c r="BO25" s="42">
        <f t="shared" si="128"/>
        <v>0</v>
      </c>
      <c r="BP25" s="46">
        <f t="shared" si="57"/>
        <v>0</v>
      </c>
      <c r="BQ25" s="69"/>
      <c r="BR25" s="69"/>
      <c r="BS25" s="69"/>
      <c r="BT25" s="86"/>
      <c r="BU25" s="46">
        <f t="shared" si="58"/>
        <v>0</v>
      </c>
      <c r="BV25" s="69"/>
      <c r="BW25" s="69"/>
      <c r="BX25" s="69"/>
      <c r="BY25" s="86"/>
      <c r="BZ25" s="46">
        <f t="shared" si="59"/>
        <v>0</v>
      </c>
      <c r="CA25" s="69"/>
      <c r="CB25" s="69"/>
      <c r="CC25" s="69"/>
      <c r="CD25" s="86"/>
      <c r="CE25" s="46">
        <f t="shared" si="60"/>
        <v>0</v>
      </c>
      <c r="CF25" s="42"/>
      <c r="CG25" s="42"/>
      <c r="CH25" s="42"/>
      <c r="CI25" s="42"/>
      <c r="CJ25" s="46">
        <f t="shared" si="62"/>
        <v>0</v>
      </c>
      <c r="CK25" s="42"/>
      <c r="CL25" s="42"/>
      <c r="CM25" s="42"/>
      <c r="CN25" s="42"/>
      <c r="CO25" s="46">
        <f t="shared" si="64"/>
        <v>0</v>
      </c>
      <c r="CP25" s="42"/>
      <c r="CQ25" s="42"/>
      <c r="CR25" s="42"/>
      <c r="CS25" s="42"/>
    </row>
    <row r="26" spans="1:97">
      <c r="A26" s="83"/>
      <c r="B26" s="76" t="s">
        <v>64</v>
      </c>
      <c r="C26" s="46">
        <f t="shared" si="40"/>
        <v>0</v>
      </c>
      <c r="D26" s="69"/>
      <c r="E26" s="69"/>
      <c r="F26" s="80"/>
      <c r="G26" s="84"/>
      <c r="H26" s="46">
        <f t="shared" si="41"/>
        <v>0</v>
      </c>
      <c r="I26" s="69"/>
      <c r="J26" s="69"/>
      <c r="K26" s="80"/>
      <c r="L26" s="85"/>
      <c r="M26" s="46">
        <f t="shared" si="42"/>
        <v>0</v>
      </c>
      <c r="N26" s="69"/>
      <c r="O26" s="69"/>
      <c r="P26" s="80"/>
      <c r="Q26" s="85"/>
      <c r="R26" s="46">
        <f t="shared" si="43"/>
        <v>0</v>
      </c>
      <c r="S26" s="42">
        <f t="shared" si="104"/>
        <v>0</v>
      </c>
      <c r="T26" s="42">
        <f t="shared" si="104"/>
        <v>0</v>
      </c>
      <c r="U26" s="42">
        <f t="shared" si="104"/>
        <v>0</v>
      </c>
      <c r="V26" s="42">
        <f t="shared" si="104"/>
        <v>0</v>
      </c>
      <c r="W26" s="46">
        <f t="shared" si="45"/>
        <v>0</v>
      </c>
      <c r="X26" s="69"/>
      <c r="Y26" s="69"/>
      <c r="Z26" s="38"/>
      <c r="AA26" s="38"/>
      <c r="AB26" s="87">
        <f t="shared" si="46"/>
        <v>0</v>
      </c>
      <c r="AC26" s="69"/>
      <c r="AD26" s="69"/>
      <c r="AE26" s="69"/>
      <c r="AF26" s="38"/>
      <c r="AG26" s="46">
        <f t="shared" si="47"/>
        <v>0</v>
      </c>
      <c r="AH26" s="69"/>
      <c r="AI26" s="69"/>
      <c r="AJ26" s="69"/>
      <c r="AK26" s="38"/>
      <c r="AL26" s="46">
        <f t="shared" si="48"/>
        <v>0</v>
      </c>
      <c r="AM26" s="42">
        <f t="shared" si="127"/>
        <v>0</v>
      </c>
      <c r="AN26" s="42">
        <f t="shared" si="127"/>
        <v>0</v>
      </c>
      <c r="AO26" s="42">
        <f t="shared" si="127"/>
        <v>0</v>
      </c>
      <c r="AP26" s="42">
        <f t="shared" si="127"/>
        <v>0</v>
      </c>
      <c r="AQ26" s="46">
        <f t="shared" si="50"/>
        <v>0</v>
      </c>
      <c r="AR26" s="42">
        <f t="shared" si="106"/>
        <v>0</v>
      </c>
      <c r="AS26" s="42">
        <f t="shared" si="106"/>
        <v>0</v>
      </c>
      <c r="AT26" s="42">
        <f t="shared" si="106"/>
        <v>0</v>
      </c>
      <c r="AU26" s="42">
        <f t="shared" si="106"/>
        <v>0</v>
      </c>
      <c r="AV26" s="46">
        <f t="shared" si="52"/>
        <v>0</v>
      </c>
      <c r="AW26" s="69"/>
      <c r="AX26" s="69"/>
      <c r="AY26" s="69"/>
      <c r="AZ26" s="38"/>
      <c r="BA26" s="46">
        <f t="shared" si="53"/>
        <v>0</v>
      </c>
      <c r="BB26" s="69"/>
      <c r="BC26" s="69"/>
      <c r="BD26" s="69"/>
      <c r="BE26" s="38"/>
      <c r="BF26" s="46">
        <f t="shared" si="54"/>
        <v>0</v>
      </c>
      <c r="BG26" s="69"/>
      <c r="BH26" s="69"/>
      <c r="BI26" s="69"/>
      <c r="BJ26" s="38"/>
      <c r="BK26" s="46">
        <f t="shared" si="55"/>
        <v>0</v>
      </c>
      <c r="BL26" s="42">
        <f t="shared" si="128"/>
        <v>0</v>
      </c>
      <c r="BM26" s="42">
        <f t="shared" si="128"/>
        <v>0</v>
      </c>
      <c r="BN26" s="42">
        <f t="shared" si="128"/>
        <v>0</v>
      </c>
      <c r="BO26" s="42">
        <f t="shared" si="128"/>
        <v>0</v>
      </c>
      <c r="BP26" s="46">
        <f t="shared" si="57"/>
        <v>0</v>
      </c>
      <c r="BQ26" s="69"/>
      <c r="BR26" s="69"/>
      <c r="BS26" s="69"/>
      <c r="BT26" s="38"/>
      <c r="BU26" s="46">
        <f t="shared" si="58"/>
        <v>0</v>
      </c>
      <c r="BV26" s="69"/>
      <c r="BW26" s="69"/>
      <c r="BX26" s="69"/>
      <c r="BY26" s="38"/>
      <c r="BZ26" s="46">
        <f t="shared" si="59"/>
        <v>0</v>
      </c>
      <c r="CA26" s="69"/>
      <c r="CB26" s="69"/>
      <c r="CC26" s="69"/>
      <c r="CD26" s="38"/>
      <c r="CE26" s="46">
        <f t="shared" si="60"/>
        <v>0</v>
      </c>
      <c r="CF26" s="42"/>
      <c r="CG26" s="42"/>
      <c r="CH26" s="42"/>
      <c r="CI26" s="42"/>
      <c r="CJ26" s="46">
        <f t="shared" si="62"/>
        <v>0</v>
      </c>
      <c r="CK26" s="42"/>
      <c r="CL26" s="42"/>
      <c r="CM26" s="42"/>
      <c r="CN26" s="42"/>
      <c r="CO26" s="46">
        <f t="shared" si="64"/>
        <v>0</v>
      </c>
      <c r="CP26" s="42"/>
      <c r="CQ26" s="42"/>
      <c r="CR26" s="42"/>
      <c r="CS26" s="42"/>
    </row>
    <row r="27" spans="1:97">
      <c r="A27" s="83"/>
      <c r="B27" s="76" t="s">
        <v>65</v>
      </c>
      <c r="C27" s="46">
        <f t="shared" si="40"/>
        <v>0</v>
      </c>
      <c r="D27" s="69"/>
      <c r="E27" s="69"/>
      <c r="F27" s="80"/>
      <c r="G27" s="84"/>
      <c r="H27" s="46">
        <f t="shared" si="41"/>
        <v>0</v>
      </c>
      <c r="I27" s="69"/>
      <c r="J27" s="69"/>
      <c r="K27" s="80"/>
      <c r="L27" s="85"/>
      <c r="M27" s="46">
        <f t="shared" si="42"/>
        <v>0</v>
      </c>
      <c r="N27" s="69"/>
      <c r="O27" s="69"/>
      <c r="P27" s="80"/>
      <c r="Q27" s="85"/>
      <c r="R27" s="46">
        <f t="shared" si="43"/>
        <v>0</v>
      </c>
      <c r="S27" s="42">
        <f t="shared" si="104"/>
        <v>0</v>
      </c>
      <c r="T27" s="42">
        <f t="shared" si="104"/>
        <v>0</v>
      </c>
      <c r="U27" s="42">
        <f t="shared" si="104"/>
        <v>0</v>
      </c>
      <c r="V27" s="42">
        <f t="shared" si="104"/>
        <v>0</v>
      </c>
      <c r="W27" s="46">
        <f t="shared" si="45"/>
        <v>0</v>
      </c>
      <c r="X27" s="69"/>
      <c r="Y27" s="69"/>
      <c r="Z27" s="38"/>
      <c r="AA27" s="38"/>
      <c r="AB27" s="87">
        <f t="shared" si="46"/>
        <v>0</v>
      </c>
      <c r="AC27" s="69"/>
      <c r="AD27" s="69"/>
      <c r="AE27" s="69"/>
      <c r="AF27" s="38"/>
      <c r="AG27" s="46">
        <f t="shared" si="47"/>
        <v>0</v>
      </c>
      <c r="AH27" s="69"/>
      <c r="AI27" s="69"/>
      <c r="AJ27" s="69"/>
      <c r="AK27" s="38"/>
      <c r="AL27" s="46">
        <f t="shared" si="48"/>
        <v>0</v>
      </c>
      <c r="AM27" s="42">
        <f t="shared" si="127"/>
        <v>0</v>
      </c>
      <c r="AN27" s="42">
        <f t="shared" si="127"/>
        <v>0</v>
      </c>
      <c r="AO27" s="42">
        <f t="shared" si="127"/>
        <v>0</v>
      </c>
      <c r="AP27" s="42">
        <f t="shared" si="127"/>
        <v>0</v>
      </c>
      <c r="AQ27" s="46">
        <f t="shared" si="50"/>
        <v>0</v>
      </c>
      <c r="AR27" s="42">
        <f t="shared" si="106"/>
        <v>0</v>
      </c>
      <c r="AS27" s="42">
        <f t="shared" si="106"/>
        <v>0</v>
      </c>
      <c r="AT27" s="42">
        <f t="shared" si="106"/>
        <v>0</v>
      </c>
      <c r="AU27" s="42">
        <f t="shared" si="106"/>
        <v>0</v>
      </c>
      <c r="AV27" s="46">
        <f t="shared" si="52"/>
        <v>0</v>
      </c>
      <c r="AW27" s="69"/>
      <c r="AX27" s="69"/>
      <c r="AY27" s="69"/>
      <c r="AZ27" s="38"/>
      <c r="BA27" s="46">
        <f t="shared" si="53"/>
        <v>0</v>
      </c>
      <c r="BB27" s="69"/>
      <c r="BC27" s="69"/>
      <c r="BD27" s="69"/>
      <c r="BE27" s="38"/>
      <c r="BF27" s="46">
        <f t="shared" si="54"/>
        <v>0</v>
      </c>
      <c r="BG27" s="69"/>
      <c r="BH27" s="69"/>
      <c r="BI27" s="69"/>
      <c r="BJ27" s="38"/>
      <c r="BK27" s="46">
        <f t="shared" si="55"/>
        <v>0</v>
      </c>
      <c r="BL27" s="42">
        <f t="shared" si="128"/>
        <v>0</v>
      </c>
      <c r="BM27" s="42">
        <f t="shared" si="128"/>
        <v>0</v>
      </c>
      <c r="BN27" s="42">
        <f t="shared" si="128"/>
        <v>0</v>
      </c>
      <c r="BO27" s="42">
        <f t="shared" si="128"/>
        <v>0</v>
      </c>
      <c r="BP27" s="46">
        <f t="shared" si="57"/>
        <v>0</v>
      </c>
      <c r="BQ27" s="69"/>
      <c r="BR27" s="69"/>
      <c r="BS27" s="69"/>
      <c r="BT27" s="38"/>
      <c r="BU27" s="46">
        <f t="shared" si="58"/>
        <v>0</v>
      </c>
      <c r="BV27" s="69"/>
      <c r="BW27" s="69"/>
      <c r="BX27" s="69"/>
      <c r="BY27" s="38"/>
      <c r="BZ27" s="46">
        <f t="shared" si="59"/>
        <v>0</v>
      </c>
      <c r="CA27" s="69"/>
      <c r="CB27" s="69"/>
      <c r="CC27" s="69"/>
      <c r="CD27" s="38"/>
      <c r="CE27" s="46">
        <f t="shared" si="60"/>
        <v>0</v>
      </c>
      <c r="CF27" s="42"/>
      <c r="CG27" s="42"/>
      <c r="CH27" s="42"/>
      <c r="CI27" s="42"/>
      <c r="CJ27" s="46">
        <f t="shared" si="62"/>
        <v>0</v>
      </c>
      <c r="CK27" s="42"/>
      <c r="CL27" s="42"/>
      <c r="CM27" s="42"/>
      <c r="CN27" s="42"/>
      <c r="CO27" s="46">
        <f t="shared" si="64"/>
        <v>0</v>
      </c>
      <c r="CP27" s="42"/>
      <c r="CQ27" s="42"/>
      <c r="CR27" s="42"/>
      <c r="CS27" s="42"/>
    </row>
    <row r="28" spans="1:97">
      <c r="A28" s="83" t="s">
        <v>66</v>
      </c>
      <c r="B28" s="76" t="s">
        <v>67</v>
      </c>
      <c r="C28" s="46">
        <f t="shared" si="40"/>
        <v>0</v>
      </c>
      <c r="D28" s="69"/>
      <c r="E28" s="70"/>
      <c r="F28" s="70"/>
      <c r="G28" s="71"/>
      <c r="H28" s="46">
        <f t="shared" si="41"/>
        <v>0</v>
      </c>
      <c r="I28" s="69"/>
      <c r="J28" s="69"/>
      <c r="K28" s="69"/>
      <c r="L28" s="86"/>
      <c r="M28" s="46">
        <f t="shared" si="42"/>
        <v>0</v>
      </c>
      <c r="N28" s="69"/>
      <c r="O28" s="69"/>
      <c r="P28" s="69"/>
      <c r="Q28" s="86"/>
      <c r="R28" s="46">
        <f t="shared" si="43"/>
        <v>0</v>
      </c>
      <c r="S28" s="42">
        <f t="shared" si="104"/>
        <v>0</v>
      </c>
      <c r="T28" s="42">
        <f t="shared" si="104"/>
        <v>0</v>
      </c>
      <c r="U28" s="42">
        <f t="shared" si="104"/>
        <v>0</v>
      </c>
      <c r="V28" s="42">
        <f t="shared" si="104"/>
        <v>0</v>
      </c>
      <c r="W28" s="46">
        <f t="shared" si="45"/>
        <v>0</v>
      </c>
      <c r="X28" s="69"/>
      <c r="Y28" s="69"/>
      <c r="Z28" s="69"/>
      <c r="AA28" s="86"/>
      <c r="AB28" s="46">
        <f t="shared" si="46"/>
        <v>0</v>
      </c>
      <c r="AC28" s="69"/>
      <c r="AD28" s="69"/>
      <c r="AE28" s="69"/>
      <c r="AF28" s="86"/>
      <c r="AG28" s="46">
        <f t="shared" si="47"/>
        <v>0</v>
      </c>
      <c r="AH28" s="69"/>
      <c r="AI28" s="69"/>
      <c r="AJ28" s="69"/>
      <c r="AK28" s="86"/>
      <c r="AL28" s="46">
        <f t="shared" si="48"/>
        <v>0</v>
      </c>
      <c r="AM28" s="42">
        <f t="shared" si="127"/>
        <v>0</v>
      </c>
      <c r="AN28" s="42">
        <f t="shared" si="127"/>
        <v>0</v>
      </c>
      <c r="AO28" s="42">
        <f t="shared" si="127"/>
        <v>0</v>
      </c>
      <c r="AP28" s="42">
        <f t="shared" si="127"/>
        <v>0</v>
      </c>
      <c r="AQ28" s="46">
        <f t="shared" si="50"/>
        <v>0</v>
      </c>
      <c r="AR28" s="42">
        <f t="shared" si="106"/>
        <v>0</v>
      </c>
      <c r="AS28" s="42">
        <f t="shared" si="106"/>
        <v>0</v>
      </c>
      <c r="AT28" s="42">
        <f t="shared" si="106"/>
        <v>0</v>
      </c>
      <c r="AU28" s="42">
        <f t="shared" si="106"/>
        <v>0</v>
      </c>
      <c r="AV28" s="46">
        <f t="shared" si="52"/>
        <v>0</v>
      </c>
      <c r="AW28" s="69"/>
      <c r="AX28" s="69"/>
      <c r="AY28" s="69"/>
      <c r="AZ28" s="86"/>
      <c r="BA28" s="46">
        <f t="shared" si="53"/>
        <v>0</v>
      </c>
      <c r="BB28" s="69"/>
      <c r="BC28" s="69"/>
      <c r="BD28" s="69"/>
      <c r="BE28" s="86"/>
      <c r="BF28" s="46">
        <f t="shared" si="54"/>
        <v>0</v>
      </c>
      <c r="BG28" s="69"/>
      <c r="BH28" s="69"/>
      <c r="BI28" s="69"/>
      <c r="BJ28" s="86"/>
      <c r="BK28" s="46">
        <f t="shared" si="55"/>
        <v>0</v>
      </c>
      <c r="BL28" s="42">
        <f t="shared" si="128"/>
        <v>0</v>
      </c>
      <c r="BM28" s="42">
        <f t="shared" si="128"/>
        <v>0</v>
      </c>
      <c r="BN28" s="42">
        <f t="shared" si="128"/>
        <v>0</v>
      </c>
      <c r="BO28" s="42">
        <f t="shared" si="128"/>
        <v>0</v>
      </c>
      <c r="BP28" s="46">
        <f t="shared" si="57"/>
        <v>0</v>
      </c>
      <c r="BQ28" s="69"/>
      <c r="BR28" s="69"/>
      <c r="BS28" s="69"/>
      <c r="BT28" s="86"/>
      <c r="BU28" s="46">
        <f t="shared" si="58"/>
        <v>0</v>
      </c>
      <c r="BV28" s="69"/>
      <c r="BW28" s="69"/>
      <c r="BX28" s="69"/>
      <c r="BY28" s="86"/>
      <c r="BZ28" s="46">
        <f t="shared" si="59"/>
        <v>0</v>
      </c>
      <c r="CA28" s="69"/>
      <c r="CB28" s="69"/>
      <c r="CC28" s="69"/>
      <c r="CD28" s="86"/>
      <c r="CE28" s="46">
        <f t="shared" si="60"/>
        <v>0</v>
      </c>
      <c r="CF28" s="42">
        <f t="shared" si="108"/>
        <v>0</v>
      </c>
      <c r="CG28" s="42">
        <f t="shared" si="108"/>
        <v>0</v>
      </c>
      <c r="CH28" s="42">
        <f t="shared" si="108"/>
        <v>0</v>
      </c>
      <c r="CI28" s="42">
        <f t="shared" si="108"/>
        <v>0</v>
      </c>
      <c r="CJ28" s="46">
        <f t="shared" si="62"/>
        <v>0</v>
      </c>
      <c r="CK28" s="42">
        <f t="shared" si="109"/>
        <v>0</v>
      </c>
      <c r="CL28" s="42">
        <f t="shared" si="109"/>
        <v>0</v>
      </c>
      <c r="CM28" s="42">
        <f t="shared" si="109"/>
        <v>0</v>
      </c>
      <c r="CN28" s="42">
        <f t="shared" si="109"/>
        <v>0</v>
      </c>
      <c r="CO28" s="46">
        <f t="shared" si="64"/>
        <v>0</v>
      </c>
      <c r="CP28" s="42">
        <f t="shared" si="110"/>
        <v>0</v>
      </c>
      <c r="CQ28" s="42">
        <f t="shared" si="110"/>
        <v>0</v>
      </c>
      <c r="CR28" s="42">
        <f t="shared" si="110"/>
        <v>0</v>
      </c>
      <c r="CS28" s="42">
        <f t="shared" si="110"/>
        <v>0</v>
      </c>
    </row>
    <row r="29" spans="1:97">
      <c r="A29" s="88" t="s">
        <v>68</v>
      </c>
      <c r="B29" s="76" t="s">
        <v>69</v>
      </c>
      <c r="C29" s="46">
        <f t="shared" si="40"/>
        <v>0</v>
      </c>
      <c r="D29" s="69"/>
      <c r="E29" s="69"/>
      <c r="F29" s="69"/>
      <c r="G29" s="89"/>
      <c r="H29" s="46">
        <f t="shared" si="41"/>
        <v>0</v>
      </c>
      <c r="I29" s="69"/>
      <c r="J29" s="69"/>
      <c r="K29" s="69"/>
      <c r="L29" s="86"/>
      <c r="M29" s="46">
        <f t="shared" si="42"/>
        <v>0</v>
      </c>
      <c r="N29" s="69"/>
      <c r="O29" s="69"/>
      <c r="P29" s="69"/>
      <c r="Q29" s="86"/>
      <c r="R29" s="46">
        <f t="shared" si="43"/>
        <v>0</v>
      </c>
      <c r="S29" s="42">
        <f t="shared" si="104"/>
        <v>0</v>
      </c>
      <c r="T29" s="42">
        <f t="shared" si="104"/>
        <v>0</v>
      </c>
      <c r="U29" s="42">
        <f t="shared" si="104"/>
        <v>0</v>
      </c>
      <c r="V29" s="42">
        <f t="shared" si="104"/>
        <v>0</v>
      </c>
      <c r="W29" s="46">
        <f t="shared" si="45"/>
        <v>0</v>
      </c>
      <c r="X29" s="69"/>
      <c r="Y29" s="69"/>
      <c r="Z29" s="69"/>
      <c r="AA29" s="86"/>
      <c r="AB29" s="46">
        <f t="shared" si="46"/>
        <v>0</v>
      </c>
      <c r="AC29" s="69"/>
      <c r="AD29" s="69"/>
      <c r="AE29" s="69"/>
      <c r="AF29" s="86"/>
      <c r="AG29" s="46">
        <f t="shared" si="47"/>
        <v>0</v>
      </c>
      <c r="AH29" s="69"/>
      <c r="AI29" s="69"/>
      <c r="AJ29" s="69"/>
      <c r="AK29" s="86"/>
      <c r="AL29" s="46">
        <f t="shared" si="48"/>
        <v>0</v>
      </c>
      <c r="AM29" s="42">
        <f t="shared" si="127"/>
        <v>0</v>
      </c>
      <c r="AN29" s="42">
        <f t="shared" si="127"/>
        <v>0</v>
      </c>
      <c r="AO29" s="42">
        <f t="shared" si="127"/>
        <v>0</v>
      </c>
      <c r="AP29" s="42">
        <f t="shared" si="127"/>
        <v>0</v>
      </c>
      <c r="AQ29" s="46">
        <f t="shared" si="50"/>
        <v>0</v>
      </c>
      <c r="AR29" s="42">
        <f t="shared" si="106"/>
        <v>0</v>
      </c>
      <c r="AS29" s="42">
        <f t="shared" si="106"/>
        <v>0</v>
      </c>
      <c r="AT29" s="42">
        <f t="shared" si="106"/>
        <v>0</v>
      </c>
      <c r="AU29" s="42">
        <f t="shared" si="106"/>
        <v>0</v>
      </c>
      <c r="AV29" s="46">
        <f t="shared" si="52"/>
        <v>0</v>
      </c>
      <c r="AW29" s="69"/>
      <c r="AX29" s="69"/>
      <c r="AY29" s="69"/>
      <c r="AZ29" s="86"/>
      <c r="BA29" s="46">
        <f t="shared" si="53"/>
        <v>0</v>
      </c>
      <c r="BB29" s="69"/>
      <c r="BC29" s="69"/>
      <c r="BD29" s="69"/>
      <c r="BE29" s="86"/>
      <c r="BF29" s="46">
        <f t="shared" si="54"/>
        <v>0</v>
      </c>
      <c r="BG29" s="69"/>
      <c r="BH29" s="69"/>
      <c r="BI29" s="69"/>
      <c r="BJ29" s="86"/>
      <c r="BK29" s="46">
        <f t="shared" si="55"/>
        <v>0</v>
      </c>
      <c r="BL29" s="42">
        <f t="shared" si="128"/>
        <v>0</v>
      </c>
      <c r="BM29" s="42">
        <f t="shared" si="128"/>
        <v>0</v>
      </c>
      <c r="BN29" s="42">
        <f t="shared" si="128"/>
        <v>0</v>
      </c>
      <c r="BO29" s="42">
        <f t="shared" si="128"/>
        <v>0</v>
      </c>
      <c r="BP29" s="46">
        <f t="shared" si="57"/>
        <v>0</v>
      </c>
      <c r="BQ29" s="69"/>
      <c r="BR29" s="69"/>
      <c r="BS29" s="69"/>
      <c r="BT29" s="86"/>
      <c r="BU29" s="46">
        <f t="shared" si="58"/>
        <v>0</v>
      </c>
      <c r="BV29" s="69"/>
      <c r="BW29" s="69"/>
      <c r="BX29" s="69"/>
      <c r="BY29" s="86"/>
      <c r="BZ29" s="46">
        <f t="shared" si="59"/>
        <v>0</v>
      </c>
      <c r="CA29" s="69"/>
      <c r="CB29" s="69"/>
      <c r="CC29" s="69"/>
      <c r="CD29" s="86"/>
      <c r="CE29" s="46">
        <f t="shared" si="60"/>
        <v>0</v>
      </c>
      <c r="CF29" s="42">
        <f t="shared" si="108"/>
        <v>0</v>
      </c>
      <c r="CG29" s="42">
        <f t="shared" si="108"/>
        <v>0</v>
      </c>
      <c r="CH29" s="42">
        <f t="shared" si="108"/>
        <v>0</v>
      </c>
      <c r="CI29" s="42">
        <f t="shared" si="108"/>
        <v>0</v>
      </c>
      <c r="CJ29" s="46">
        <f t="shared" si="62"/>
        <v>0</v>
      </c>
      <c r="CK29" s="42">
        <f t="shared" si="109"/>
        <v>0</v>
      </c>
      <c r="CL29" s="42">
        <f t="shared" si="109"/>
        <v>0</v>
      </c>
      <c r="CM29" s="42">
        <f t="shared" si="109"/>
        <v>0</v>
      </c>
      <c r="CN29" s="42">
        <f t="shared" si="109"/>
        <v>0</v>
      </c>
      <c r="CO29" s="46">
        <f t="shared" si="64"/>
        <v>0</v>
      </c>
      <c r="CP29" s="42">
        <f t="shared" si="110"/>
        <v>0</v>
      </c>
      <c r="CQ29" s="42">
        <f t="shared" si="110"/>
        <v>0</v>
      </c>
      <c r="CR29" s="42">
        <f t="shared" si="110"/>
        <v>0</v>
      </c>
      <c r="CS29" s="42">
        <f t="shared" si="110"/>
        <v>0</v>
      </c>
    </row>
    <row r="30" spans="1:97" ht="15.75" thickBot="1">
      <c r="A30" s="90" t="s">
        <v>70</v>
      </c>
      <c r="B30" s="91" t="s">
        <v>71</v>
      </c>
      <c r="C30" s="92">
        <f t="shared" si="40"/>
        <v>0</v>
      </c>
      <c r="D30" s="93">
        <f>D46</f>
        <v>0</v>
      </c>
      <c r="E30" s="93">
        <f>E46</f>
        <v>0</v>
      </c>
      <c r="F30" s="93">
        <f>F46</f>
        <v>0</v>
      </c>
      <c r="G30" s="94">
        <f>G46</f>
        <v>0</v>
      </c>
      <c r="H30" s="92">
        <f t="shared" si="41"/>
        <v>0</v>
      </c>
      <c r="I30" s="93">
        <f>I46</f>
        <v>0</v>
      </c>
      <c r="J30" s="93">
        <f>J46</f>
        <v>0</v>
      </c>
      <c r="K30" s="93">
        <f>K46</f>
        <v>0</v>
      </c>
      <c r="L30" s="93">
        <f>L46</f>
        <v>0</v>
      </c>
      <c r="M30" s="92">
        <f t="shared" si="42"/>
        <v>0</v>
      </c>
      <c r="N30" s="93">
        <f>N46</f>
        <v>0</v>
      </c>
      <c r="O30" s="93">
        <f>O46</f>
        <v>0</v>
      </c>
      <c r="P30" s="93">
        <f>P46</f>
        <v>0</v>
      </c>
      <c r="Q30" s="93">
        <f>Q46</f>
        <v>0</v>
      </c>
      <c r="R30" s="92">
        <f t="shared" si="43"/>
        <v>0</v>
      </c>
      <c r="S30" s="42">
        <f t="shared" si="104"/>
        <v>0</v>
      </c>
      <c r="T30" s="42">
        <f t="shared" si="104"/>
        <v>0</v>
      </c>
      <c r="U30" s="42">
        <f t="shared" si="104"/>
        <v>0</v>
      </c>
      <c r="V30" s="42">
        <f t="shared" si="104"/>
        <v>0</v>
      </c>
      <c r="W30" s="92">
        <f t="shared" si="45"/>
        <v>0</v>
      </c>
      <c r="X30" s="93">
        <f>X46</f>
        <v>0</v>
      </c>
      <c r="Y30" s="93">
        <f>Y46</f>
        <v>0</v>
      </c>
      <c r="Z30" s="93">
        <f>Z46</f>
        <v>0</v>
      </c>
      <c r="AA30" s="93">
        <f>AA46</f>
        <v>0</v>
      </c>
      <c r="AB30" s="92">
        <f t="shared" si="46"/>
        <v>0</v>
      </c>
      <c r="AC30" s="93">
        <f>AC46</f>
        <v>0</v>
      </c>
      <c r="AD30" s="93">
        <f>AD46</f>
        <v>0</v>
      </c>
      <c r="AE30" s="93">
        <f>AE46</f>
        <v>0</v>
      </c>
      <c r="AF30" s="93">
        <f>AF46</f>
        <v>0</v>
      </c>
      <c r="AG30" s="92">
        <f t="shared" si="47"/>
        <v>0</v>
      </c>
      <c r="AH30" s="93">
        <f>AH46</f>
        <v>0</v>
      </c>
      <c r="AI30" s="93">
        <f>AI46</f>
        <v>0</v>
      </c>
      <c r="AJ30" s="93">
        <f>AJ46</f>
        <v>0</v>
      </c>
      <c r="AK30" s="93">
        <f>AK46</f>
        <v>0</v>
      </c>
      <c r="AL30" s="92">
        <f t="shared" si="48"/>
        <v>0</v>
      </c>
      <c r="AM30" s="42">
        <f t="shared" si="127"/>
        <v>0</v>
      </c>
      <c r="AN30" s="42">
        <f t="shared" si="127"/>
        <v>0</v>
      </c>
      <c r="AO30" s="42">
        <f t="shared" si="127"/>
        <v>0</v>
      </c>
      <c r="AP30" s="42">
        <f t="shared" si="127"/>
        <v>0</v>
      </c>
      <c r="AQ30" s="92">
        <f t="shared" si="50"/>
        <v>0</v>
      </c>
      <c r="AR30" s="42">
        <f t="shared" si="106"/>
        <v>0</v>
      </c>
      <c r="AS30" s="42">
        <f t="shared" si="106"/>
        <v>0</v>
      </c>
      <c r="AT30" s="42">
        <f t="shared" si="106"/>
        <v>0</v>
      </c>
      <c r="AU30" s="42">
        <f t="shared" si="106"/>
        <v>0</v>
      </c>
      <c r="AV30" s="92">
        <f t="shared" si="52"/>
        <v>0</v>
      </c>
      <c r="AW30" s="93">
        <f>AW46</f>
        <v>0</v>
      </c>
      <c r="AX30" s="93">
        <f>AX46</f>
        <v>0</v>
      </c>
      <c r="AY30" s="93">
        <f>AY46</f>
        <v>0</v>
      </c>
      <c r="AZ30" s="93">
        <f>AZ46</f>
        <v>0</v>
      </c>
      <c r="BA30" s="92">
        <f t="shared" si="53"/>
        <v>0</v>
      </c>
      <c r="BB30" s="93">
        <f>BB46</f>
        <v>0</v>
      </c>
      <c r="BC30" s="93">
        <f>BC46</f>
        <v>0</v>
      </c>
      <c r="BD30" s="93">
        <f>BD46</f>
        <v>0</v>
      </c>
      <c r="BE30" s="93">
        <f>BE46</f>
        <v>0</v>
      </c>
      <c r="BF30" s="92">
        <f t="shared" si="54"/>
        <v>0</v>
      </c>
      <c r="BG30" s="93">
        <f>BG46</f>
        <v>0</v>
      </c>
      <c r="BH30" s="93">
        <f>BH46</f>
        <v>0</v>
      </c>
      <c r="BI30" s="93">
        <f>BI46</f>
        <v>0</v>
      </c>
      <c r="BJ30" s="93">
        <f>BJ46</f>
        <v>0</v>
      </c>
      <c r="BK30" s="92">
        <f t="shared" si="55"/>
        <v>0</v>
      </c>
      <c r="BL30" s="42">
        <f t="shared" si="128"/>
        <v>0</v>
      </c>
      <c r="BM30" s="42">
        <f t="shared" si="128"/>
        <v>0</v>
      </c>
      <c r="BN30" s="42">
        <f t="shared" si="128"/>
        <v>0</v>
      </c>
      <c r="BO30" s="42">
        <f t="shared" si="128"/>
        <v>0</v>
      </c>
      <c r="BP30" s="92">
        <f t="shared" si="57"/>
        <v>0</v>
      </c>
      <c r="BQ30" s="93">
        <f>BQ46</f>
        <v>0</v>
      </c>
      <c r="BR30" s="93">
        <f>BR46</f>
        <v>0</v>
      </c>
      <c r="BS30" s="93">
        <f>BS46</f>
        <v>0</v>
      </c>
      <c r="BT30" s="93">
        <f>BT46</f>
        <v>0</v>
      </c>
      <c r="BU30" s="92">
        <f t="shared" si="58"/>
        <v>0</v>
      </c>
      <c r="BV30" s="93">
        <f>BV46</f>
        <v>0</v>
      </c>
      <c r="BW30" s="93">
        <f>BW46</f>
        <v>0</v>
      </c>
      <c r="BX30" s="93">
        <f>BX46</f>
        <v>0</v>
      </c>
      <c r="BY30" s="93">
        <f>BY46</f>
        <v>0</v>
      </c>
      <c r="BZ30" s="92">
        <f t="shared" si="59"/>
        <v>0</v>
      </c>
      <c r="CA30" s="93">
        <f>CA46</f>
        <v>0</v>
      </c>
      <c r="CB30" s="93">
        <f>CB46</f>
        <v>0</v>
      </c>
      <c r="CC30" s="93">
        <f>CC46</f>
        <v>0</v>
      </c>
      <c r="CD30" s="93">
        <f>CD46</f>
        <v>0</v>
      </c>
      <c r="CE30" s="92">
        <f t="shared" si="60"/>
        <v>0</v>
      </c>
      <c r="CF30" s="42">
        <f t="shared" si="108"/>
        <v>0</v>
      </c>
      <c r="CG30" s="42">
        <f t="shared" si="108"/>
        <v>0</v>
      </c>
      <c r="CH30" s="42">
        <f t="shared" si="108"/>
        <v>0</v>
      </c>
      <c r="CI30" s="42">
        <f t="shared" si="108"/>
        <v>0</v>
      </c>
      <c r="CJ30" s="92">
        <f t="shared" si="62"/>
        <v>0</v>
      </c>
      <c r="CK30" s="42">
        <f t="shared" si="109"/>
        <v>0</v>
      </c>
      <c r="CL30" s="42">
        <f t="shared" si="109"/>
        <v>0</v>
      </c>
      <c r="CM30" s="42">
        <f t="shared" si="109"/>
        <v>0</v>
      </c>
      <c r="CN30" s="42">
        <f t="shared" si="109"/>
        <v>0</v>
      </c>
      <c r="CO30" s="92">
        <f t="shared" si="64"/>
        <v>0</v>
      </c>
      <c r="CP30" s="42">
        <f t="shared" si="110"/>
        <v>0</v>
      </c>
      <c r="CQ30" s="42">
        <f t="shared" si="110"/>
        <v>0</v>
      </c>
      <c r="CR30" s="42">
        <f t="shared" si="110"/>
        <v>0</v>
      </c>
      <c r="CS30" s="42">
        <f t="shared" si="110"/>
        <v>0</v>
      </c>
    </row>
    <row r="31" spans="1:97">
      <c r="A31" s="95"/>
      <c r="B31" s="95"/>
      <c r="C31" s="96"/>
      <c r="D31" s="97">
        <f>D6-D18-D20-D21-E9-F9-G9</f>
        <v>0</v>
      </c>
      <c r="E31" s="97">
        <f>E6-E18-E20-E21-F10</f>
        <v>0</v>
      </c>
      <c r="F31" s="97">
        <f>F6-F18-F20-F21-G11</f>
        <v>0</v>
      </c>
      <c r="G31" s="98">
        <f>G6-G18-G20-G21</f>
        <v>0</v>
      </c>
      <c r="H31" s="99"/>
      <c r="I31" s="97">
        <f>I6-I18-I20-I21-J9-K9-L9</f>
        <v>0</v>
      </c>
      <c r="J31" s="97">
        <f>J6-J18-J20-J21-K10</f>
        <v>0</v>
      </c>
      <c r="K31" s="97">
        <f>K6-K18-K20-K21-L11</f>
        <v>0</v>
      </c>
      <c r="L31" s="98">
        <f>L6-L18-L20-L21</f>
        <v>0</v>
      </c>
      <c r="M31" s="99"/>
      <c r="N31" s="97">
        <f>N6-N18-N20-N21-O9-P9-Q9</f>
        <v>0</v>
      </c>
      <c r="O31" s="97">
        <f>O6-O18-O20-O21-P10</f>
        <v>0</v>
      </c>
      <c r="P31" s="97">
        <f>P6-P18-P20-P21-Q11</f>
        <v>0</v>
      </c>
      <c r="Q31" s="98">
        <f>Q6-Q18-Q20-Q21</f>
        <v>0</v>
      </c>
      <c r="R31" s="99"/>
      <c r="S31" s="97">
        <f>S6-S18-S20-S21-T9-U9-V9</f>
        <v>0</v>
      </c>
      <c r="T31" s="97">
        <f>T6-T18-T20-T21-U10</f>
        <v>0</v>
      </c>
      <c r="U31" s="97">
        <f>U6-U18-U20-U21-V11</f>
        <v>0</v>
      </c>
      <c r="V31" s="98">
        <f>V6-V18-V20-V21</f>
        <v>0</v>
      </c>
      <c r="W31" s="99"/>
      <c r="X31" s="97">
        <f>X6-X18-X20-X21-Y9-Z9-AA9</f>
        <v>0</v>
      </c>
      <c r="Y31" s="97">
        <f>Y6-Y18-Y20-Y21-Z10</f>
        <v>0</v>
      </c>
      <c r="Z31" s="97">
        <f>Z6-Z18-Z20-Z21-AA11</f>
        <v>0</v>
      </c>
      <c r="AA31" s="98">
        <f>AA6-AA18-AA20-AA21</f>
        <v>0</v>
      </c>
      <c r="AB31" s="99"/>
      <c r="AC31" s="97">
        <f>AC6-AC18-AC20-AC21-AD9-AE9-AF9</f>
        <v>0</v>
      </c>
      <c r="AD31" s="97">
        <f>AD6-AD18-AD20-AD21-AE10</f>
        <v>0</v>
      </c>
      <c r="AE31" s="97">
        <f>AE6-AE18-AE20-AE21-AF11</f>
        <v>0</v>
      </c>
      <c r="AF31" s="98">
        <f>AF6-AF18-AF20-AF21</f>
        <v>0</v>
      </c>
      <c r="AG31" s="99"/>
      <c r="AH31" s="97">
        <f>AH6-AH18-AH20-AH21-AI9-AJ9-AK9</f>
        <v>0</v>
      </c>
      <c r="AI31" s="97">
        <f>AI6-AI18-AI20-AI21-AJ10</f>
        <v>0</v>
      </c>
      <c r="AJ31" s="97">
        <f>AJ6-AJ18-AJ20-AJ21-AK11</f>
        <v>0</v>
      </c>
      <c r="AK31" s="98">
        <f>AK6-AK18-AK20-AK21</f>
        <v>0</v>
      </c>
      <c r="AL31" s="99"/>
      <c r="AM31" s="97">
        <f>AM6-AM18-AM20-AM21-AN9-AO9-AP9</f>
        <v>0</v>
      </c>
      <c r="AN31" s="97">
        <f>AN6-AN18-AN20-AN21-AO10</f>
        <v>0</v>
      </c>
      <c r="AO31" s="97">
        <f>AO6-AO18-AO20-AO21-AP11</f>
        <v>0</v>
      </c>
      <c r="AP31" s="98">
        <f>AP6-AP18-AP20-AP21</f>
        <v>0</v>
      </c>
      <c r="AQ31" s="99"/>
      <c r="AR31" s="97">
        <f>AR6-AR18-AR20-AR21-AS9-AT9-AU9</f>
        <v>0</v>
      </c>
      <c r="AS31" s="97">
        <f>AS6-AS18-AS20-AS21-AT10</f>
        <v>0</v>
      </c>
      <c r="AT31" s="97">
        <f>AT6-AT18-AT20-AT21-AU11</f>
        <v>0</v>
      </c>
      <c r="AU31" s="98">
        <f>AU6-AU18-AU20-AU21</f>
        <v>0</v>
      </c>
      <c r="AV31" s="99"/>
      <c r="AW31" s="97">
        <f>AW6-AW18-AW20-AW21-AX9-AY9-AZ9</f>
        <v>0</v>
      </c>
      <c r="AX31" s="97">
        <f>AX6-AX18-AX20-AX21-AY10</f>
        <v>0</v>
      </c>
      <c r="AY31" s="97">
        <f>AY6-AY18-AY20-AY21-AZ11</f>
        <v>0</v>
      </c>
      <c r="AZ31" s="98">
        <f>AZ6-AZ18-AZ20-AZ21</f>
        <v>0</v>
      </c>
      <c r="BA31" s="99"/>
      <c r="BB31" s="97">
        <f>BB6-BB18-BB20-BB21-BC9-BD9-BE9</f>
        <v>0</v>
      </c>
      <c r="BC31" s="97">
        <f>BC6-BC18-BC20-BC21-BD10</f>
        <v>0</v>
      </c>
      <c r="BD31" s="97">
        <f>BD6-BD18-BD20-BD21-BE11</f>
        <v>0</v>
      </c>
      <c r="BE31" s="98">
        <f>BE6-BE18-BE20-BE21</f>
        <v>0</v>
      </c>
      <c r="BF31" s="99"/>
      <c r="BG31" s="97">
        <f>BG6-BG18-BG20-BG21-BH9-BI9-BJ9</f>
        <v>0</v>
      </c>
      <c r="BH31" s="97">
        <f>BH6-BH18-BH20-BH21-BI10</f>
        <v>0</v>
      </c>
      <c r="BI31" s="97">
        <f>BI6-BI18-BI20-BI21-BJ11</f>
        <v>0</v>
      </c>
      <c r="BJ31" s="98">
        <f>BJ6-BJ18-BJ20-BJ21</f>
        <v>0</v>
      </c>
      <c r="BK31" s="99"/>
      <c r="BL31" s="97">
        <f>BL6-BL18-BL20-BL21-BM9-BN9-BO9</f>
        <v>0</v>
      </c>
      <c r="BM31" s="97">
        <f>BM6-BM18-BM20-BM21-BN10</f>
        <v>0</v>
      </c>
      <c r="BN31" s="97">
        <f>BN6-BN18-BN20-BN21-BO11</f>
        <v>0</v>
      </c>
      <c r="BO31" s="98">
        <f>BO6-BO18-BO20-BO21</f>
        <v>0</v>
      </c>
      <c r="BP31" s="99"/>
      <c r="BQ31" s="97">
        <f>BQ6-BQ18-BQ20-BQ21-BR9-BS9-BT9</f>
        <v>0</v>
      </c>
      <c r="BR31" s="97">
        <f>BR6-BR18-BR20-BR21-BS10</f>
        <v>0</v>
      </c>
      <c r="BS31" s="97">
        <f>BS6-BS18-BS20-BS21-BT11</f>
        <v>0</v>
      </c>
      <c r="BT31" s="98">
        <f>BT6-BT18-BT20-BT21</f>
        <v>0</v>
      </c>
      <c r="BU31" s="99"/>
      <c r="BV31" s="97">
        <f>BV6-BV18-BV20-BV21-BW9-BX9-BY9</f>
        <v>0</v>
      </c>
      <c r="BW31" s="97">
        <f>BW6-BW18-BW20-BW21-BX10</f>
        <v>0</v>
      </c>
      <c r="BX31" s="97">
        <f>BX6-BX18-BX20-BX21-BY11</f>
        <v>0</v>
      </c>
      <c r="BY31" s="98">
        <f>BY6-BY18-BY20-BY21</f>
        <v>0</v>
      </c>
      <c r="BZ31" s="99"/>
      <c r="CA31" s="97">
        <f>CA6-CA18-CA20-CA21-CB9-CC9-CD9</f>
        <v>0</v>
      </c>
      <c r="CB31" s="97">
        <f>CB6-CB18-CB20-CB21-CC10</f>
        <v>0</v>
      </c>
      <c r="CC31" s="97">
        <f>CC6-CC18-CC20-CC21-CD11</f>
        <v>0</v>
      </c>
      <c r="CD31" s="98">
        <f>CD6-CD18-CD20-CD21</f>
        <v>0</v>
      </c>
      <c r="CE31" s="99"/>
      <c r="CF31" s="97">
        <f>CF6-CF18-CF20-CF21-CG9-CH9-CI9</f>
        <v>0</v>
      </c>
      <c r="CG31" s="97">
        <f>CG6-CG18-CG20-CG21-CH10</f>
        <v>0</v>
      </c>
      <c r="CH31" s="97">
        <f>CH6-CH18-CH20-CH21-CI11</f>
        <v>0</v>
      </c>
      <c r="CI31" s="98">
        <f>CI6-CI18-CI20-CI21</f>
        <v>0</v>
      </c>
      <c r="CJ31" s="99"/>
      <c r="CK31" s="97">
        <f>CK6-CK18-CK20-CK21-CL9-CM9-CN9</f>
        <v>0</v>
      </c>
      <c r="CL31" s="97">
        <f>CL6-CL18-CL20-CL21-CM10</f>
        <v>0</v>
      </c>
      <c r="CM31" s="97">
        <f>CM6-CM18-CM20-CM21-CN11</f>
        <v>0</v>
      </c>
      <c r="CN31" s="98">
        <f>CN6-CN18-CN20-CN21</f>
        <v>0</v>
      </c>
      <c r="CO31" s="99"/>
      <c r="CP31" s="97">
        <f>CP6-CP18-CP20-CP21-CQ9-CR9-CS9</f>
        <v>0</v>
      </c>
      <c r="CQ31" s="97">
        <f>CQ6-CQ18-CQ20-CQ21-CR10</f>
        <v>0</v>
      </c>
      <c r="CR31" s="97">
        <f>CR6-CR18-CR20-CR21-CS11</f>
        <v>0</v>
      </c>
      <c r="CS31" s="98">
        <f>CS6-CS18-CS20-CS21</f>
        <v>0</v>
      </c>
    </row>
    <row r="32" spans="1:97">
      <c r="A32" s="100"/>
      <c r="B32" s="100"/>
      <c r="C32" s="96"/>
      <c r="D32" s="96"/>
      <c r="E32" s="96"/>
      <c r="F32" s="96"/>
      <c r="G32" s="96"/>
      <c r="H32" s="96"/>
      <c r="M32" s="96"/>
      <c r="R32" s="96"/>
      <c r="W32" s="96"/>
      <c r="AB32" s="96"/>
      <c r="AG32" s="96"/>
      <c r="AL32" s="96"/>
      <c r="AV32" s="96"/>
      <c r="BA32" s="96"/>
      <c r="BF32" s="96"/>
      <c r="BK32" s="96"/>
      <c r="BP32" s="96"/>
      <c r="BU32" s="96"/>
      <c r="BZ32" s="96"/>
      <c r="CE32" s="96"/>
      <c r="CJ32" s="96"/>
      <c r="CO32" s="96"/>
    </row>
    <row r="33" spans="1:97" s="105" customFormat="1" ht="19.5" customHeight="1" thickBot="1">
      <c r="A33" s="101"/>
      <c r="B33" s="102" t="s">
        <v>72</v>
      </c>
      <c r="C33" s="103"/>
      <c r="D33" s="103"/>
      <c r="E33" s="103"/>
      <c r="F33" s="101"/>
      <c r="G33" s="101"/>
      <c r="H33" s="104"/>
      <c r="M33" s="104"/>
      <c r="R33" s="104"/>
      <c r="W33" s="104"/>
      <c r="AB33" s="104"/>
      <c r="AG33" s="104"/>
      <c r="AL33" s="104"/>
      <c r="AV33" s="104"/>
      <c r="BA33" s="104"/>
      <c r="BF33" s="104"/>
      <c r="BK33" s="104"/>
      <c r="BP33" s="104"/>
      <c r="BU33" s="104"/>
      <c r="BZ33" s="104"/>
      <c r="CE33" s="104"/>
      <c r="CJ33" s="104"/>
      <c r="CO33" s="104"/>
    </row>
    <row r="34" spans="1:97" s="105" customFormat="1" ht="19.5" customHeight="1">
      <c r="A34" s="106" t="s">
        <v>73</v>
      </c>
      <c r="B34" s="107" t="s">
        <v>74</v>
      </c>
      <c r="C34" s="108" t="s">
        <v>23</v>
      </c>
      <c r="D34" s="108" t="s">
        <v>24</v>
      </c>
      <c r="E34" s="108" t="s">
        <v>25</v>
      </c>
      <c r="F34" s="108" t="s">
        <v>26</v>
      </c>
      <c r="G34" s="109" t="s">
        <v>27</v>
      </c>
      <c r="H34" s="108" t="s">
        <v>23</v>
      </c>
      <c r="I34" s="108" t="s">
        <v>24</v>
      </c>
      <c r="J34" s="108" t="s">
        <v>25</v>
      </c>
      <c r="K34" s="108" t="s">
        <v>26</v>
      </c>
      <c r="L34" s="109" t="s">
        <v>27</v>
      </c>
      <c r="M34" s="108" t="s">
        <v>23</v>
      </c>
      <c r="N34" s="108" t="s">
        <v>24</v>
      </c>
      <c r="O34" s="108" t="s">
        <v>25</v>
      </c>
      <c r="P34" s="108" t="s">
        <v>26</v>
      </c>
      <c r="Q34" s="109" t="s">
        <v>27</v>
      </c>
      <c r="R34" s="108" t="s">
        <v>23</v>
      </c>
      <c r="S34" s="108" t="s">
        <v>24</v>
      </c>
      <c r="T34" s="108" t="s">
        <v>25</v>
      </c>
      <c r="U34" s="108" t="s">
        <v>26</v>
      </c>
      <c r="V34" s="109" t="s">
        <v>27</v>
      </c>
      <c r="W34" s="108" t="s">
        <v>23</v>
      </c>
      <c r="X34" s="108" t="s">
        <v>24</v>
      </c>
      <c r="Y34" s="108" t="s">
        <v>25</v>
      </c>
      <c r="Z34" s="108" t="s">
        <v>26</v>
      </c>
      <c r="AA34" s="109" t="s">
        <v>27</v>
      </c>
      <c r="AB34" s="108" t="s">
        <v>23</v>
      </c>
      <c r="AC34" s="108" t="s">
        <v>24</v>
      </c>
      <c r="AD34" s="108" t="s">
        <v>25</v>
      </c>
      <c r="AE34" s="108" t="s">
        <v>26</v>
      </c>
      <c r="AF34" s="109" t="s">
        <v>27</v>
      </c>
      <c r="AG34" s="108" t="s">
        <v>23</v>
      </c>
      <c r="AH34" s="108" t="s">
        <v>24</v>
      </c>
      <c r="AI34" s="108" t="s">
        <v>25</v>
      </c>
      <c r="AJ34" s="108" t="s">
        <v>26</v>
      </c>
      <c r="AK34" s="109" t="s">
        <v>27</v>
      </c>
      <c r="AL34" s="108" t="s">
        <v>23</v>
      </c>
      <c r="AM34" s="108" t="s">
        <v>24</v>
      </c>
      <c r="AN34" s="108" t="s">
        <v>25</v>
      </c>
      <c r="AO34" s="108" t="s">
        <v>26</v>
      </c>
      <c r="AP34" s="109" t="s">
        <v>27</v>
      </c>
      <c r="AQ34" s="108" t="s">
        <v>23</v>
      </c>
      <c r="AR34" s="108" t="s">
        <v>24</v>
      </c>
      <c r="AS34" s="108" t="s">
        <v>25</v>
      </c>
      <c r="AT34" s="108" t="s">
        <v>26</v>
      </c>
      <c r="AU34" s="109" t="s">
        <v>27</v>
      </c>
      <c r="AV34" s="108" t="s">
        <v>23</v>
      </c>
      <c r="AW34" s="108" t="s">
        <v>24</v>
      </c>
      <c r="AX34" s="108" t="s">
        <v>25</v>
      </c>
      <c r="AY34" s="108" t="s">
        <v>26</v>
      </c>
      <c r="AZ34" s="109" t="s">
        <v>27</v>
      </c>
      <c r="BA34" s="108" t="s">
        <v>23</v>
      </c>
      <c r="BB34" s="108" t="s">
        <v>24</v>
      </c>
      <c r="BC34" s="108" t="s">
        <v>25</v>
      </c>
      <c r="BD34" s="108" t="s">
        <v>26</v>
      </c>
      <c r="BE34" s="109" t="s">
        <v>27</v>
      </c>
      <c r="BF34" s="108" t="s">
        <v>23</v>
      </c>
      <c r="BG34" s="108" t="s">
        <v>24</v>
      </c>
      <c r="BH34" s="108" t="s">
        <v>25</v>
      </c>
      <c r="BI34" s="108" t="s">
        <v>26</v>
      </c>
      <c r="BJ34" s="109" t="s">
        <v>27</v>
      </c>
      <c r="BK34" s="108" t="s">
        <v>23</v>
      </c>
      <c r="BL34" s="108" t="s">
        <v>24</v>
      </c>
      <c r="BM34" s="108" t="s">
        <v>25</v>
      </c>
      <c r="BN34" s="108" t="s">
        <v>26</v>
      </c>
      <c r="BO34" s="109" t="s">
        <v>27</v>
      </c>
      <c r="BP34" s="108" t="s">
        <v>23</v>
      </c>
      <c r="BQ34" s="108" t="s">
        <v>24</v>
      </c>
      <c r="BR34" s="108" t="s">
        <v>25</v>
      </c>
      <c r="BS34" s="108" t="s">
        <v>26</v>
      </c>
      <c r="BT34" s="109" t="s">
        <v>27</v>
      </c>
      <c r="BU34" s="108" t="s">
        <v>23</v>
      </c>
      <c r="BV34" s="108" t="s">
        <v>24</v>
      </c>
      <c r="BW34" s="108" t="s">
        <v>25</v>
      </c>
      <c r="BX34" s="108" t="s">
        <v>26</v>
      </c>
      <c r="BY34" s="109" t="s">
        <v>27</v>
      </c>
      <c r="BZ34" s="108" t="s">
        <v>23</v>
      </c>
      <c r="CA34" s="108" t="s">
        <v>24</v>
      </c>
      <c r="CB34" s="108" t="s">
        <v>25</v>
      </c>
      <c r="CC34" s="108" t="s">
        <v>26</v>
      </c>
      <c r="CD34" s="109" t="s">
        <v>27</v>
      </c>
      <c r="CE34" s="108" t="s">
        <v>23</v>
      </c>
      <c r="CF34" s="108" t="s">
        <v>24</v>
      </c>
      <c r="CG34" s="108" t="s">
        <v>25</v>
      </c>
      <c r="CH34" s="108" t="s">
        <v>26</v>
      </c>
      <c r="CI34" s="109" t="s">
        <v>27</v>
      </c>
      <c r="CJ34" s="108" t="s">
        <v>23</v>
      </c>
      <c r="CK34" s="108" t="s">
        <v>24</v>
      </c>
      <c r="CL34" s="108" t="s">
        <v>25</v>
      </c>
      <c r="CM34" s="108" t="s">
        <v>26</v>
      </c>
      <c r="CN34" s="109" t="s">
        <v>27</v>
      </c>
      <c r="CO34" s="108" t="s">
        <v>23</v>
      </c>
      <c r="CP34" s="108" t="s">
        <v>24</v>
      </c>
      <c r="CQ34" s="108" t="s">
        <v>25</v>
      </c>
      <c r="CR34" s="108" t="s">
        <v>26</v>
      </c>
      <c r="CS34" s="109" t="s">
        <v>27</v>
      </c>
    </row>
    <row r="35" spans="1:97" s="118" customFormat="1" ht="15" customHeight="1">
      <c r="A35" s="110">
        <v>1</v>
      </c>
      <c r="B35" s="111"/>
      <c r="C35" s="112">
        <f>SUM(D35:G35)</f>
        <v>0</v>
      </c>
      <c r="D35" s="113"/>
      <c r="E35" s="113"/>
      <c r="F35" s="114"/>
      <c r="G35" s="115"/>
      <c r="H35" s="112">
        <f>SUM(I35:L35)</f>
        <v>0</v>
      </c>
      <c r="I35" s="113"/>
      <c r="J35" s="113"/>
      <c r="K35" s="113"/>
      <c r="L35" s="116"/>
      <c r="M35" s="112">
        <f>SUM(N35:Q35)</f>
        <v>0</v>
      </c>
      <c r="N35" s="113"/>
      <c r="O35" s="113"/>
      <c r="P35" s="113"/>
      <c r="Q35" s="116"/>
      <c r="R35" s="112">
        <f>SUM(S35:V35)</f>
        <v>0</v>
      </c>
      <c r="S35" s="117">
        <f t="shared" ref="S35:V36" si="129">D35+I35+N35</f>
        <v>0</v>
      </c>
      <c r="T35" s="117">
        <f t="shared" si="129"/>
        <v>0</v>
      </c>
      <c r="U35" s="117">
        <f t="shared" si="129"/>
        <v>0</v>
      </c>
      <c r="V35" s="117">
        <f t="shared" si="129"/>
        <v>0</v>
      </c>
      <c r="W35" s="112">
        <f>SUM(X35:AA35)</f>
        <v>0</v>
      </c>
      <c r="X35" s="113"/>
      <c r="Y35" s="113"/>
      <c r="Z35" s="113"/>
      <c r="AA35" s="116"/>
      <c r="AB35" s="112">
        <f>SUM(AC35:AF35)</f>
        <v>0</v>
      </c>
      <c r="AC35" s="113"/>
      <c r="AD35" s="113"/>
      <c r="AE35" s="113"/>
      <c r="AF35" s="116"/>
      <c r="AG35" s="112">
        <f>SUM(AH35:AK35)</f>
        <v>0</v>
      </c>
      <c r="AH35" s="113"/>
      <c r="AI35" s="113"/>
      <c r="AJ35" s="113"/>
      <c r="AK35" s="116"/>
      <c r="AL35" s="112">
        <f>SUM(AM35:AP35)</f>
        <v>0</v>
      </c>
      <c r="AM35" s="117">
        <f t="shared" ref="AM35:AP36" si="130">X35+AC35+AH35</f>
        <v>0</v>
      </c>
      <c r="AN35" s="117">
        <f t="shared" si="130"/>
        <v>0</v>
      </c>
      <c r="AO35" s="117">
        <f t="shared" si="130"/>
        <v>0</v>
      </c>
      <c r="AP35" s="117">
        <f t="shared" si="130"/>
        <v>0</v>
      </c>
      <c r="AQ35" s="112">
        <f>SUM(AR35:AU35)</f>
        <v>0</v>
      </c>
      <c r="AR35" s="117">
        <f t="shared" ref="AR35:AU36" si="131">S35+AM35</f>
        <v>0</v>
      </c>
      <c r="AS35" s="117">
        <f t="shared" si="131"/>
        <v>0</v>
      </c>
      <c r="AT35" s="117">
        <f t="shared" si="131"/>
        <v>0</v>
      </c>
      <c r="AU35" s="117">
        <f t="shared" si="131"/>
        <v>0</v>
      </c>
      <c r="AV35" s="112">
        <f>SUM(AW35:AZ35)</f>
        <v>0</v>
      </c>
      <c r="AW35" s="113"/>
      <c r="AX35" s="113"/>
      <c r="AY35" s="113"/>
      <c r="AZ35" s="116"/>
      <c r="BA35" s="112">
        <f>SUM(BB35:BE35)</f>
        <v>0</v>
      </c>
      <c r="BB35" s="113"/>
      <c r="BC35" s="113"/>
      <c r="BD35" s="113"/>
      <c r="BE35" s="116"/>
      <c r="BF35" s="112">
        <f>SUM(BG35:BJ35)</f>
        <v>0</v>
      </c>
      <c r="BG35" s="113"/>
      <c r="BH35" s="113"/>
      <c r="BI35" s="113"/>
      <c r="BJ35" s="116"/>
      <c r="BK35" s="112">
        <f>SUM(BL35:BO35)</f>
        <v>0</v>
      </c>
      <c r="BL35" s="117">
        <f t="shared" ref="BL35:BO36" si="132">AW35+BB35+BG35</f>
        <v>0</v>
      </c>
      <c r="BM35" s="117">
        <f t="shared" si="132"/>
        <v>0</v>
      </c>
      <c r="BN35" s="117">
        <f t="shared" si="132"/>
        <v>0</v>
      </c>
      <c r="BO35" s="117">
        <f t="shared" si="132"/>
        <v>0</v>
      </c>
      <c r="BP35" s="112">
        <f>SUM(BQ35:BT35)</f>
        <v>0</v>
      </c>
      <c r="BQ35" s="113"/>
      <c r="BR35" s="113"/>
      <c r="BS35" s="113"/>
      <c r="BT35" s="116"/>
      <c r="BU35" s="112">
        <f>SUM(BV35:BY35)</f>
        <v>0</v>
      </c>
      <c r="BV35" s="113"/>
      <c r="BW35" s="113"/>
      <c r="BX35" s="113"/>
      <c r="BY35" s="116"/>
      <c r="BZ35" s="112">
        <f>SUM(CA35:CD35)</f>
        <v>0</v>
      </c>
      <c r="CA35" s="113"/>
      <c r="CB35" s="113"/>
      <c r="CC35" s="113"/>
      <c r="CD35" s="116"/>
      <c r="CE35" s="112">
        <f>SUM(CF35:CI35)</f>
        <v>0</v>
      </c>
      <c r="CF35" s="117">
        <f t="shared" ref="CF35:CI36" si="133">BQ35+BV35+CA35</f>
        <v>0</v>
      </c>
      <c r="CG35" s="117">
        <f t="shared" si="133"/>
        <v>0</v>
      </c>
      <c r="CH35" s="117">
        <f t="shared" si="133"/>
        <v>0</v>
      </c>
      <c r="CI35" s="117">
        <f t="shared" si="133"/>
        <v>0</v>
      </c>
      <c r="CJ35" s="112">
        <f>SUM(CK35:CN35)</f>
        <v>0</v>
      </c>
      <c r="CK35" s="117">
        <f t="shared" ref="CK35:CN36" si="134">BL35+CF35</f>
        <v>0</v>
      </c>
      <c r="CL35" s="117">
        <f t="shared" si="134"/>
        <v>0</v>
      </c>
      <c r="CM35" s="117">
        <f t="shared" si="134"/>
        <v>0</v>
      </c>
      <c r="CN35" s="117">
        <f t="shared" si="134"/>
        <v>0</v>
      </c>
      <c r="CO35" s="112">
        <f>SUM(CP35:CS35)</f>
        <v>0</v>
      </c>
      <c r="CP35" s="117">
        <f t="shared" ref="CP35:CS36" si="135">S35+AM35+BL35+CF35</f>
        <v>0</v>
      </c>
      <c r="CQ35" s="117">
        <f t="shared" si="135"/>
        <v>0</v>
      </c>
      <c r="CR35" s="117">
        <f t="shared" si="135"/>
        <v>0</v>
      </c>
      <c r="CS35" s="117">
        <f t="shared" si="135"/>
        <v>0</v>
      </c>
    </row>
    <row r="36" spans="1:97" s="118" customFormat="1" ht="15.75" customHeight="1" thickBot="1">
      <c r="A36" s="110">
        <v>2</v>
      </c>
      <c r="B36" s="111"/>
      <c r="C36" s="112">
        <f t="shared" ref="C36" si="136">SUM(D36:G36)</f>
        <v>0</v>
      </c>
      <c r="D36" s="113"/>
      <c r="E36" s="113"/>
      <c r="F36" s="113"/>
      <c r="G36" s="119"/>
      <c r="H36" s="112">
        <f t="shared" ref="H36" si="137">SUM(I36:L36)</f>
        <v>0</v>
      </c>
      <c r="I36" s="113"/>
      <c r="J36" s="113"/>
      <c r="K36" s="113"/>
      <c r="L36" s="119"/>
      <c r="M36" s="112">
        <f t="shared" ref="M36" si="138">SUM(N36:Q36)</f>
        <v>0</v>
      </c>
      <c r="N36" s="113"/>
      <c r="O36" s="113"/>
      <c r="P36" s="113"/>
      <c r="Q36" s="119"/>
      <c r="R36" s="112">
        <f t="shared" ref="R36" si="139">SUM(S36:V36)</f>
        <v>0</v>
      </c>
      <c r="S36" s="117">
        <f t="shared" si="129"/>
        <v>0</v>
      </c>
      <c r="T36" s="117">
        <f t="shared" si="129"/>
        <v>0</v>
      </c>
      <c r="U36" s="117">
        <f t="shared" si="129"/>
        <v>0</v>
      </c>
      <c r="V36" s="117">
        <f t="shared" si="129"/>
        <v>0</v>
      </c>
      <c r="W36" s="112">
        <f t="shared" ref="W36" si="140">SUM(X36:AA36)</f>
        <v>0</v>
      </c>
      <c r="X36" s="113"/>
      <c r="Y36" s="113"/>
      <c r="Z36" s="113"/>
      <c r="AA36" s="119"/>
      <c r="AB36" s="112">
        <f t="shared" ref="AB36" si="141">SUM(AC36:AF36)</f>
        <v>0</v>
      </c>
      <c r="AC36" s="113"/>
      <c r="AD36" s="113"/>
      <c r="AE36" s="113"/>
      <c r="AF36" s="119"/>
      <c r="AG36" s="112">
        <f t="shared" ref="AG36" si="142">SUM(AH36:AK36)</f>
        <v>0</v>
      </c>
      <c r="AH36" s="113"/>
      <c r="AI36" s="113"/>
      <c r="AJ36" s="113"/>
      <c r="AK36" s="119"/>
      <c r="AL36" s="112">
        <f t="shared" ref="AL36" si="143">SUM(AM36:AP36)</f>
        <v>0</v>
      </c>
      <c r="AM36" s="117">
        <f t="shared" si="130"/>
        <v>0</v>
      </c>
      <c r="AN36" s="117">
        <f t="shared" si="130"/>
        <v>0</v>
      </c>
      <c r="AO36" s="117">
        <f t="shared" si="130"/>
        <v>0</v>
      </c>
      <c r="AP36" s="117">
        <f t="shared" si="130"/>
        <v>0</v>
      </c>
      <c r="AQ36" s="112">
        <f t="shared" ref="AQ36" si="144">SUM(AR36:AU36)</f>
        <v>0</v>
      </c>
      <c r="AR36" s="117">
        <f t="shared" si="131"/>
        <v>0</v>
      </c>
      <c r="AS36" s="117">
        <f t="shared" si="131"/>
        <v>0</v>
      </c>
      <c r="AT36" s="117">
        <f t="shared" si="131"/>
        <v>0</v>
      </c>
      <c r="AU36" s="117">
        <f t="shared" si="131"/>
        <v>0</v>
      </c>
      <c r="AV36" s="112">
        <f t="shared" ref="AV36" si="145">SUM(AW36:AZ36)</f>
        <v>0</v>
      </c>
      <c r="AW36" s="113"/>
      <c r="AX36" s="113"/>
      <c r="AY36" s="113"/>
      <c r="AZ36" s="119"/>
      <c r="BA36" s="112">
        <f t="shared" ref="BA36" si="146">SUM(BB36:BE36)</f>
        <v>0</v>
      </c>
      <c r="BB36" s="113"/>
      <c r="BC36" s="113"/>
      <c r="BD36" s="113"/>
      <c r="BE36" s="119"/>
      <c r="BF36" s="112">
        <f t="shared" ref="BF36" si="147">SUM(BG36:BJ36)</f>
        <v>0</v>
      </c>
      <c r="BG36" s="113"/>
      <c r="BH36" s="113"/>
      <c r="BI36" s="113"/>
      <c r="BJ36" s="119"/>
      <c r="BK36" s="112">
        <f t="shared" ref="BK36" si="148">SUM(BL36:BO36)</f>
        <v>0</v>
      </c>
      <c r="BL36" s="117">
        <f t="shared" si="132"/>
        <v>0</v>
      </c>
      <c r="BM36" s="117">
        <f t="shared" si="132"/>
        <v>0</v>
      </c>
      <c r="BN36" s="117">
        <f t="shared" si="132"/>
        <v>0</v>
      </c>
      <c r="BO36" s="117">
        <f t="shared" si="132"/>
        <v>0</v>
      </c>
      <c r="BP36" s="112">
        <f t="shared" ref="BP36" si="149">SUM(BQ36:BT36)</f>
        <v>0</v>
      </c>
      <c r="BQ36" s="113"/>
      <c r="BR36" s="113"/>
      <c r="BS36" s="113"/>
      <c r="BT36" s="119"/>
      <c r="BU36" s="112">
        <f t="shared" ref="BU36" si="150">SUM(BV36:BY36)</f>
        <v>0</v>
      </c>
      <c r="BV36" s="113"/>
      <c r="BW36" s="113"/>
      <c r="BX36" s="113"/>
      <c r="BY36" s="119"/>
      <c r="BZ36" s="112">
        <f t="shared" ref="BZ36" si="151">SUM(CA36:CD36)</f>
        <v>0</v>
      </c>
      <c r="CA36" s="113"/>
      <c r="CB36" s="113"/>
      <c r="CC36" s="113"/>
      <c r="CD36" s="119"/>
      <c r="CE36" s="112">
        <f t="shared" ref="CE36" si="152">SUM(CF36:CI36)</f>
        <v>0</v>
      </c>
      <c r="CF36" s="117">
        <f t="shared" si="133"/>
        <v>0</v>
      </c>
      <c r="CG36" s="117">
        <f t="shared" si="133"/>
        <v>0</v>
      </c>
      <c r="CH36" s="117">
        <f t="shared" si="133"/>
        <v>0</v>
      </c>
      <c r="CI36" s="117">
        <f t="shared" si="133"/>
        <v>0</v>
      </c>
      <c r="CJ36" s="112">
        <f t="shared" ref="CJ36" si="153">SUM(CK36:CN36)</f>
        <v>0</v>
      </c>
      <c r="CK36" s="117">
        <f t="shared" si="134"/>
        <v>0</v>
      </c>
      <c r="CL36" s="117">
        <f t="shared" si="134"/>
        <v>0</v>
      </c>
      <c r="CM36" s="117">
        <f t="shared" si="134"/>
        <v>0</v>
      </c>
      <c r="CN36" s="117">
        <f t="shared" si="134"/>
        <v>0</v>
      </c>
      <c r="CO36" s="112">
        <f t="shared" ref="CO36" si="154">SUM(CP36:CS36)</f>
        <v>0</v>
      </c>
      <c r="CP36" s="117">
        <f t="shared" si="135"/>
        <v>0</v>
      </c>
      <c r="CQ36" s="117">
        <f t="shared" si="135"/>
        <v>0</v>
      </c>
      <c r="CR36" s="117">
        <f t="shared" si="135"/>
        <v>0</v>
      </c>
      <c r="CS36" s="117">
        <f t="shared" si="135"/>
        <v>0</v>
      </c>
    </row>
    <row r="37" spans="1:97" s="123" customFormat="1" ht="13.5" thickBot="1">
      <c r="A37" s="120" t="s">
        <v>75</v>
      </c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</row>
    <row r="38" spans="1:97" ht="15.75" thickBot="1">
      <c r="A38" s="124"/>
      <c r="B38" s="125" t="s">
        <v>76</v>
      </c>
      <c r="C38" s="126">
        <f>SUM(C35:C36)</f>
        <v>0</v>
      </c>
      <c r="D38" s="126">
        <f>SUM(D35:D36)</f>
        <v>0</v>
      </c>
      <c r="E38" s="126">
        <f t="shared" ref="E38:BP38" si="155">SUM(E35:E36)</f>
        <v>0</v>
      </c>
      <c r="F38" s="126">
        <f t="shared" si="155"/>
        <v>0</v>
      </c>
      <c r="G38" s="126">
        <f t="shared" si="155"/>
        <v>0</v>
      </c>
      <c r="H38" s="126">
        <f t="shared" si="155"/>
        <v>0</v>
      </c>
      <c r="I38" s="126">
        <f t="shared" si="155"/>
        <v>0</v>
      </c>
      <c r="J38" s="126">
        <f t="shared" si="155"/>
        <v>0</v>
      </c>
      <c r="K38" s="126">
        <f t="shared" si="155"/>
        <v>0</v>
      </c>
      <c r="L38" s="126">
        <f t="shared" si="155"/>
        <v>0</v>
      </c>
      <c r="M38" s="126">
        <f t="shared" si="155"/>
        <v>0</v>
      </c>
      <c r="N38" s="126">
        <f t="shared" si="155"/>
        <v>0</v>
      </c>
      <c r="O38" s="126">
        <f t="shared" si="155"/>
        <v>0</v>
      </c>
      <c r="P38" s="126">
        <f t="shared" si="155"/>
        <v>0</v>
      </c>
      <c r="Q38" s="126">
        <f t="shared" si="155"/>
        <v>0</v>
      </c>
      <c r="R38" s="126">
        <f t="shared" si="155"/>
        <v>0</v>
      </c>
      <c r="S38" s="126">
        <f t="shared" si="155"/>
        <v>0</v>
      </c>
      <c r="T38" s="126">
        <f t="shared" si="155"/>
        <v>0</v>
      </c>
      <c r="U38" s="126">
        <f t="shared" si="155"/>
        <v>0</v>
      </c>
      <c r="V38" s="126">
        <f t="shared" si="155"/>
        <v>0</v>
      </c>
      <c r="W38" s="126">
        <f t="shared" si="155"/>
        <v>0</v>
      </c>
      <c r="X38" s="126">
        <f t="shared" si="155"/>
        <v>0</v>
      </c>
      <c r="Y38" s="126">
        <f t="shared" si="155"/>
        <v>0</v>
      </c>
      <c r="Z38" s="126">
        <f t="shared" si="155"/>
        <v>0</v>
      </c>
      <c r="AA38" s="126">
        <f t="shared" si="155"/>
        <v>0</v>
      </c>
      <c r="AB38" s="126">
        <f t="shared" si="155"/>
        <v>0</v>
      </c>
      <c r="AC38" s="126">
        <f t="shared" si="155"/>
        <v>0</v>
      </c>
      <c r="AD38" s="126">
        <f t="shared" si="155"/>
        <v>0</v>
      </c>
      <c r="AE38" s="126">
        <f t="shared" si="155"/>
        <v>0</v>
      </c>
      <c r="AF38" s="126">
        <f t="shared" si="155"/>
        <v>0</v>
      </c>
      <c r="AG38" s="126">
        <f t="shared" si="155"/>
        <v>0</v>
      </c>
      <c r="AH38" s="126">
        <f t="shared" si="155"/>
        <v>0</v>
      </c>
      <c r="AI38" s="126">
        <f t="shared" si="155"/>
        <v>0</v>
      </c>
      <c r="AJ38" s="126">
        <f t="shared" si="155"/>
        <v>0</v>
      </c>
      <c r="AK38" s="126">
        <f t="shared" si="155"/>
        <v>0</v>
      </c>
      <c r="AL38" s="126">
        <f t="shared" si="155"/>
        <v>0</v>
      </c>
      <c r="AM38" s="126">
        <f t="shared" si="155"/>
        <v>0</v>
      </c>
      <c r="AN38" s="126">
        <f t="shared" si="155"/>
        <v>0</v>
      </c>
      <c r="AO38" s="126">
        <f t="shared" si="155"/>
        <v>0</v>
      </c>
      <c r="AP38" s="126">
        <f t="shared" si="155"/>
        <v>0</v>
      </c>
      <c r="AQ38" s="126">
        <f t="shared" si="155"/>
        <v>0</v>
      </c>
      <c r="AR38" s="126">
        <f t="shared" si="155"/>
        <v>0</v>
      </c>
      <c r="AS38" s="126">
        <f t="shared" si="155"/>
        <v>0</v>
      </c>
      <c r="AT38" s="126">
        <f t="shared" si="155"/>
        <v>0</v>
      </c>
      <c r="AU38" s="126">
        <f t="shared" si="155"/>
        <v>0</v>
      </c>
      <c r="AV38" s="126">
        <f t="shared" si="155"/>
        <v>0</v>
      </c>
      <c r="AW38" s="126">
        <f t="shared" si="155"/>
        <v>0</v>
      </c>
      <c r="AX38" s="126">
        <f t="shared" si="155"/>
        <v>0</v>
      </c>
      <c r="AY38" s="126">
        <f t="shared" si="155"/>
        <v>0</v>
      </c>
      <c r="AZ38" s="126">
        <f t="shared" si="155"/>
        <v>0</v>
      </c>
      <c r="BA38" s="126">
        <f t="shared" si="155"/>
        <v>0</v>
      </c>
      <c r="BB38" s="126">
        <f t="shared" si="155"/>
        <v>0</v>
      </c>
      <c r="BC38" s="126">
        <f t="shared" si="155"/>
        <v>0</v>
      </c>
      <c r="BD38" s="126">
        <f t="shared" si="155"/>
        <v>0</v>
      </c>
      <c r="BE38" s="126">
        <f t="shared" si="155"/>
        <v>0</v>
      </c>
      <c r="BF38" s="126">
        <f t="shared" si="155"/>
        <v>0</v>
      </c>
      <c r="BG38" s="126">
        <f t="shared" si="155"/>
        <v>0</v>
      </c>
      <c r="BH38" s="126">
        <f t="shared" si="155"/>
        <v>0</v>
      </c>
      <c r="BI38" s="126">
        <f t="shared" si="155"/>
        <v>0</v>
      </c>
      <c r="BJ38" s="126">
        <f t="shared" si="155"/>
        <v>0</v>
      </c>
      <c r="BK38" s="126">
        <f t="shared" si="155"/>
        <v>0</v>
      </c>
      <c r="BL38" s="126">
        <f t="shared" si="155"/>
        <v>0</v>
      </c>
      <c r="BM38" s="126">
        <f t="shared" si="155"/>
        <v>0</v>
      </c>
      <c r="BN38" s="126">
        <f t="shared" si="155"/>
        <v>0</v>
      </c>
      <c r="BO38" s="126">
        <f t="shared" si="155"/>
        <v>0</v>
      </c>
      <c r="BP38" s="126">
        <f t="shared" si="155"/>
        <v>0</v>
      </c>
      <c r="BQ38" s="126">
        <f t="shared" ref="BQ38:CS38" si="156">SUM(BQ35:BQ36)</f>
        <v>0</v>
      </c>
      <c r="BR38" s="126">
        <f t="shared" si="156"/>
        <v>0</v>
      </c>
      <c r="BS38" s="126">
        <f t="shared" si="156"/>
        <v>0</v>
      </c>
      <c r="BT38" s="126">
        <f t="shared" si="156"/>
        <v>0</v>
      </c>
      <c r="BU38" s="126">
        <f t="shared" si="156"/>
        <v>0</v>
      </c>
      <c r="BV38" s="126">
        <f t="shared" si="156"/>
        <v>0</v>
      </c>
      <c r="BW38" s="126">
        <f t="shared" si="156"/>
        <v>0</v>
      </c>
      <c r="BX38" s="126">
        <f t="shared" si="156"/>
        <v>0</v>
      </c>
      <c r="BY38" s="126">
        <f t="shared" si="156"/>
        <v>0</v>
      </c>
      <c r="BZ38" s="126">
        <f t="shared" si="156"/>
        <v>0</v>
      </c>
      <c r="CA38" s="126">
        <f t="shared" si="156"/>
        <v>0</v>
      </c>
      <c r="CB38" s="126">
        <f t="shared" si="156"/>
        <v>0</v>
      </c>
      <c r="CC38" s="126">
        <f t="shared" si="156"/>
        <v>0</v>
      </c>
      <c r="CD38" s="126">
        <f t="shared" si="156"/>
        <v>0</v>
      </c>
      <c r="CE38" s="126">
        <f t="shared" si="156"/>
        <v>0</v>
      </c>
      <c r="CF38" s="126">
        <f t="shared" si="156"/>
        <v>0</v>
      </c>
      <c r="CG38" s="126">
        <f t="shared" si="156"/>
        <v>0</v>
      </c>
      <c r="CH38" s="126">
        <f t="shared" si="156"/>
        <v>0</v>
      </c>
      <c r="CI38" s="126">
        <f t="shared" si="156"/>
        <v>0</v>
      </c>
      <c r="CJ38" s="126">
        <f t="shared" si="156"/>
        <v>0</v>
      </c>
      <c r="CK38" s="126">
        <f t="shared" si="156"/>
        <v>0</v>
      </c>
      <c r="CL38" s="126">
        <f t="shared" si="156"/>
        <v>0</v>
      </c>
      <c r="CM38" s="126">
        <f t="shared" si="156"/>
        <v>0</v>
      </c>
      <c r="CN38" s="126">
        <f t="shared" si="156"/>
        <v>0</v>
      </c>
      <c r="CO38" s="126">
        <f t="shared" si="156"/>
        <v>0</v>
      </c>
      <c r="CP38" s="126">
        <f t="shared" si="156"/>
        <v>0</v>
      </c>
      <c r="CQ38" s="126">
        <f t="shared" si="156"/>
        <v>0</v>
      </c>
      <c r="CR38" s="126">
        <f t="shared" si="156"/>
        <v>0</v>
      </c>
      <c r="CS38" s="126">
        <f t="shared" si="156"/>
        <v>0</v>
      </c>
    </row>
    <row r="39" spans="1:97">
      <c r="A39" s="127"/>
      <c r="B39" s="128"/>
      <c r="C39" s="129"/>
      <c r="D39" s="129"/>
      <c r="E39" s="129"/>
      <c r="F39" s="129"/>
      <c r="G39" s="129"/>
      <c r="H39" s="130"/>
      <c r="M39" s="130"/>
      <c r="R39" s="130"/>
      <c r="W39" s="130"/>
      <c r="AB39" s="130"/>
      <c r="AG39" s="130"/>
      <c r="AL39" s="130"/>
      <c r="AQ39" s="130"/>
      <c r="AV39" s="130"/>
      <c r="BA39" s="130"/>
      <c r="BF39" s="130"/>
      <c r="BK39" s="130"/>
      <c r="BP39" s="130"/>
      <c r="BU39" s="130"/>
      <c r="BZ39" s="130"/>
      <c r="CE39" s="130"/>
      <c r="CJ39" s="130"/>
      <c r="CO39" s="130"/>
    </row>
    <row r="40" spans="1:97" ht="15.75" customHeight="1" thickBot="1">
      <c r="A40" s="101"/>
      <c r="B40" s="102" t="s">
        <v>77</v>
      </c>
      <c r="C40" s="102"/>
      <c r="D40" s="102"/>
      <c r="E40" s="102"/>
      <c r="F40" s="102"/>
      <c r="G40" s="131"/>
      <c r="H40" s="130"/>
      <c r="M40" s="130"/>
      <c r="R40" s="130"/>
      <c r="W40" s="130"/>
      <c r="AB40" s="130"/>
      <c r="AG40" s="130"/>
      <c r="AL40" s="130"/>
      <c r="AQ40" s="130"/>
      <c r="AV40" s="130"/>
      <c r="BA40" s="130"/>
      <c r="BF40" s="130"/>
      <c r="BK40" s="130"/>
      <c r="BP40" s="130"/>
      <c r="BU40" s="130"/>
      <c r="BZ40" s="130"/>
      <c r="CE40" s="130"/>
      <c r="CJ40" s="130"/>
      <c r="CO40" s="130"/>
    </row>
    <row r="41" spans="1:97" ht="15.75" customHeight="1">
      <c r="A41" s="106" t="s">
        <v>73</v>
      </c>
      <c r="B41" s="107" t="s">
        <v>74</v>
      </c>
      <c r="C41" s="108" t="s">
        <v>23</v>
      </c>
      <c r="D41" s="108" t="s">
        <v>24</v>
      </c>
      <c r="E41" s="108" t="s">
        <v>25</v>
      </c>
      <c r="F41" s="108" t="s">
        <v>26</v>
      </c>
      <c r="G41" s="109" t="s">
        <v>27</v>
      </c>
      <c r="H41" s="108" t="s">
        <v>23</v>
      </c>
      <c r="I41" s="108" t="s">
        <v>24</v>
      </c>
      <c r="J41" s="108" t="s">
        <v>25</v>
      </c>
      <c r="K41" s="108" t="s">
        <v>26</v>
      </c>
      <c r="L41" s="109" t="s">
        <v>27</v>
      </c>
      <c r="M41" s="108" t="s">
        <v>23</v>
      </c>
      <c r="N41" s="108" t="s">
        <v>24</v>
      </c>
      <c r="O41" s="108" t="s">
        <v>25</v>
      </c>
      <c r="P41" s="108" t="s">
        <v>26</v>
      </c>
      <c r="Q41" s="109" t="s">
        <v>27</v>
      </c>
      <c r="R41" s="108" t="s">
        <v>23</v>
      </c>
      <c r="S41" s="108" t="s">
        <v>24</v>
      </c>
      <c r="T41" s="108" t="s">
        <v>25</v>
      </c>
      <c r="U41" s="108" t="s">
        <v>26</v>
      </c>
      <c r="V41" s="109" t="s">
        <v>27</v>
      </c>
      <c r="W41" s="108" t="s">
        <v>23</v>
      </c>
      <c r="X41" s="108" t="s">
        <v>24</v>
      </c>
      <c r="Y41" s="108" t="s">
        <v>25</v>
      </c>
      <c r="Z41" s="108" t="s">
        <v>26</v>
      </c>
      <c r="AA41" s="109" t="s">
        <v>27</v>
      </c>
      <c r="AB41" s="108" t="s">
        <v>23</v>
      </c>
      <c r="AC41" s="108" t="s">
        <v>24</v>
      </c>
      <c r="AD41" s="108" t="s">
        <v>25</v>
      </c>
      <c r="AE41" s="108" t="s">
        <v>26</v>
      </c>
      <c r="AF41" s="109" t="s">
        <v>27</v>
      </c>
      <c r="AG41" s="108" t="s">
        <v>23</v>
      </c>
      <c r="AH41" s="108" t="s">
        <v>24</v>
      </c>
      <c r="AI41" s="108" t="s">
        <v>25</v>
      </c>
      <c r="AJ41" s="108" t="s">
        <v>26</v>
      </c>
      <c r="AK41" s="109" t="s">
        <v>27</v>
      </c>
      <c r="AL41" s="108" t="s">
        <v>23</v>
      </c>
      <c r="AM41" s="108" t="s">
        <v>24</v>
      </c>
      <c r="AN41" s="108" t="s">
        <v>25</v>
      </c>
      <c r="AO41" s="108" t="s">
        <v>26</v>
      </c>
      <c r="AP41" s="109" t="s">
        <v>27</v>
      </c>
      <c r="AQ41" s="108" t="s">
        <v>23</v>
      </c>
      <c r="AR41" s="108" t="s">
        <v>24</v>
      </c>
      <c r="AS41" s="108" t="s">
        <v>25</v>
      </c>
      <c r="AT41" s="108" t="s">
        <v>26</v>
      </c>
      <c r="AU41" s="109" t="s">
        <v>27</v>
      </c>
      <c r="AV41" s="108" t="s">
        <v>23</v>
      </c>
      <c r="AW41" s="108" t="s">
        <v>24</v>
      </c>
      <c r="AX41" s="108" t="s">
        <v>25</v>
      </c>
      <c r="AY41" s="108" t="s">
        <v>26</v>
      </c>
      <c r="AZ41" s="109" t="s">
        <v>27</v>
      </c>
      <c r="BA41" s="108" t="s">
        <v>23</v>
      </c>
      <c r="BB41" s="108" t="s">
        <v>24</v>
      </c>
      <c r="BC41" s="108" t="s">
        <v>25</v>
      </c>
      <c r="BD41" s="108" t="s">
        <v>26</v>
      </c>
      <c r="BE41" s="109" t="s">
        <v>27</v>
      </c>
      <c r="BF41" s="108" t="s">
        <v>23</v>
      </c>
      <c r="BG41" s="108" t="s">
        <v>24</v>
      </c>
      <c r="BH41" s="108" t="s">
        <v>25</v>
      </c>
      <c r="BI41" s="108" t="s">
        <v>26</v>
      </c>
      <c r="BJ41" s="109" t="s">
        <v>27</v>
      </c>
      <c r="BK41" s="108" t="s">
        <v>23</v>
      </c>
      <c r="BL41" s="108" t="s">
        <v>24</v>
      </c>
      <c r="BM41" s="108" t="s">
        <v>25</v>
      </c>
      <c r="BN41" s="108" t="s">
        <v>26</v>
      </c>
      <c r="BO41" s="109" t="s">
        <v>27</v>
      </c>
      <c r="BP41" s="108" t="s">
        <v>23</v>
      </c>
      <c r="BQ41" s="108" t="s">
        <v>24</v>
      </c>
      <c r="BR41" s="108" t="s">
        <v>25</v>
      </c>
      <c r="BS41" s="108" t="s">
        <v>26</v>
      </c>
      <c r="BT41" s="109" t="s">
        <v>27</v>
      </c>
      <c r="BU41" s="108" t="s">
        <v>23</v>
      </c>
      <c r="BV41" s="108" t="s">
        <v>24</v>
      </c>
      <c r="BW41" s="108" t="s">
        <v>25</v>
      </c>
      <c r="BX41" s="108" t="s">
        <v>26</v>
      </c>
      <c r="BY41" s="109" t="s">
        <v>27</v>
      </c>
      <c r="BZ41" s="108" t="s">
        <v>23</v>
      </c>
      <c r="CA41" s="108" t="s">
        <v>24</v>
      </c>
      <c r="CB41" s="108" t="s">
        <v>25</v>
      </c>
      <c r="CC41" s="108" t="s">
        <v>26</v>
      </c>
      <c r="CD41" s="109" t="s">
        <v>27</v>
      </c>
      <c r="CE41" s="108" t="s">
        <v>23</v>
      </c>
      <c r="CF41" s="108" t="s">
        <v>24</v>
      </c>
      <c r="CG41" s="108" t="s">
        <v>25</v>
      </c>
      <c r="CH41" s="108" t="s">
        <v>26</v>
      </c>
      <c r="CI41" s="109" t="s">
        <v>27</v>
      </c>
      <c r="CJ41" s="108" t="s">
        <v>23</v>
      </c>
      <c r="CK41" s="108" t="s">
        <v>24</v>
      </c>
      <c r="CL41" s="108" t="s">
        <v>25</v>
      </c>
      <c r="CM41" s="108" t="s">
        <v>26</v>
      </c>
      <c r="CN41" s="109" t="s">
        <v>27</v>
      </c>
      <c r="CO41" s="108" t="s">
        <v>23</v>
      </c>
      <c r="CP41" s="108" t="s">
        <v>24</v>
      </c>
      <c r="CQ41" s="108" t="s">
        <v>25</v>
      </c>
      <c r="CR41" s="108" t="s">
        <v>26</v>
      </c>
      <c r="CS41" s="109" t="s">
        <v>27</v>
      </c>
    </row>
    <row r="42" spans="1:97">
      <c r="A42" s="110">
        <v>1</v>
      </c>
      <c r="B42" s="132"/>
      <c r="C42" s="112">
        <f t="shared" ref="C42:C44" si="157">SUM(D42:G42)</f>
        <v>0</v>
      </c>
      <c r="D42" s="113"/>
      <c r="E42" s="113"/>
      <c r="F42" s="113"/>
      <c r="G42" s="119"/>
      <c r="H42" s="112">
        <f t="shared" ref="H42:H44" si="158">SUM(I42:L42)</f>
        <v>0</v>
      </c>
      <c r="I42" s="113"/>
      <c r="J42" s="113"/>
      <c r="K42" s="113"/>
      <c r="L42" s="119"/>
      <c r="M42" s="112">
        <f t="shared" ref="M42:M44" si="159">SUM(N42:Q42)</f>
        <v>0</v>
      </c>
      <c r="N42" s="113"/>
      <c r="O42" s="113"/>
      <c r="P42" s="113"/>
      <c r="Q42" s="119"/>
      <c r="R42" s="112">
        <f t="shared" ref="R42:R44" si="160">SUM(S42:V42)</f>
        <v>0</v>
      </c>
      <c r="S42" s="117">
        <f t="shared" ref="S42:V44" si="161">D42+I42+N42</f>
        <v>0</v>
      </c>
      <c r="T42" s="117">
        <f t="shared" si="161"/>
        <v>0</v>
      </c>
      <c r="U42" s="117">
        <f t="shared" si="161"/>
        <v>0</v>
      </c>
      <c r="V42" s="117">
        <f t="shared" si="161"/>
        <v>0</v>
      </c>
      <c r="W42" s="112">
        <f t="shared" ref="W42:W44" si="162">SUM(X42:AA42)</f>
        <v>0</v>
      </c>
      <c r="X42" s="113"/>
      <c r="Y42" s="113"/>
      <c r="Z42" s="113"/>
      <c r="AA42" s="119"/>
      <c r="AB42" s="112">
        <f t="shared" ref="AB42:AB44" si="163">SUM(AC42:AF42)</f>
        <v>0</v>
      </c>
      <c r="AC42" s="113"/>
      <c r="AD42" s="113"/>
      <c r="AE42" s="113"/>
      <c r="AF42" s="119"/>
      <c r="AG42" s="112">
        <f t="shared" ref="AG42:AG44" si="164">SUM(AH42:AK42)</f>
        <v>0</v>
      </c>
      <c r="AH42" s="113"/>
      <c r="AI42" s="113"/>
      <c r="AJ42" s="113"/>
      <c r="AK42" s="119"/>
      <c r="AL42" s="112">
        <f t="shared" ref="AL42:AL44" si="165">SUM(AM42:AP42)</f>
        <v>0</v>
      </c>
      <c r="AM42" s="117">
        <f t="shared" ref="AM42:AP44" si="166">X42+AC42+AH42</f>
        <v>0</v>
      </c>
      <c r="AN42" s="117">
        <f t="shared" si="166"/>
        <v>0</v>
      </c>
      <c r="AO42" s="117">
        <f t="shared" si="166"/>
        <v>0</v>
      </c>
      <c r="AP42" s="117">
        <f t="shared" si="166"/>
        <v>0</v>
      </c>
      <c r="AQ42" s="112">
        <f t="shared" ref="AQ42:AQ44" si="167">SUM(AR42:AU42)</f>
        <v>0</v>
      </c>
      <c r="AR42" s="117">
        <f t="shared" ref="AR42:AU44" si="168">S42+AM42</f>
        <v>0</v>
      </c>
      <c r="AS42" s="117">
        <f t="shared" si="168"/>
        <v>0</v>
      </c>
      <c r="AT42" s="117">
        <f t="shared" si="168"/>
        <v>0</v>
      </c>
      <c r="AU42" s="117">
        <f t="shared" si="168"/>
        <v>0</v>
      </c>
      <c r="AV42" s="112">
        <f t="shared" ref="AV42:AV44" si="169">SUM(AW42:AZ42)</f>
        <v>0</v>
      </c>
      <c r="AW42" s="113"/>
      <c r="AX42" s="113"/>
      <c r="AY42" s="113"/>
      <c r="AZ42" s="119"/>
      <c r="BA42" s="112">
        <f t="shared" ref="BA42:BA44" si="170">SUM(BB42:BE42)</f>
        <v>0</v>
      </c>
      <c r="BB42" s="113"/>
      <c r="BC42" s="113"/>
      <c r="BD42" s="113"/>
      <c r="BE42" s="119"/>
      <c r="BF42" s="112">
        <f t="shared" ref="BF42:BF44" si="171">SUM(BG42:BJ42)</f>
        <v>0</v>
      </c>
      <c r="BG42" s="113"/>
      <c r="BH42" s="113"/>
      <c r="BI42" s="113"/>
      <c r="BJ42" s="119"/>
      <c r="BK42" s="112">
        <f t="shared" ref="BK42:BK44" si="172">SUM(BL42:BO42)</f>
        <v>0</v>
      </c>
      <c r="BL42" s="117">
        <f t="shared" ref="BL42:BO44" si="173">AW42+BB42+BG42</f>
        <v>0</v>
      </c>
      <c r="BM42" s="117">
        <f t="shared" si="173"/>
        <v>0</v>
      </c>
      <c r="BN42" s="117">
        <f t="shared" si="173"/>
        <v>0</v>
      </c>
      <c r="BO42" s="117">
        <f t="shared" si="173"/>
        <v>0</v>
      </c>
      <c r="BP42" s="112">
        <f t="shared" ref="BP42:BP44" si="174">SUM(BQ42:BT42)</f>
        <v>0</v>
      </c>
      <c r="BQ42" s="113"/>
      <c r="BR42" s="113"/>
      <c r="BS42" s="113"/>
      <c r="BT42" s="119"/>
      <c r="BU42" s="112">
        <f t="shared" ref="BU42:BU44" si="175">SUM(BV42:BY42)</f>
        <v>0</v>
      </c>
      <c r="BV42" s="113"/>
      <c r="BW42" s="113"/>
      <c r="BX42" s="113"/>
      <c r="BY42" s="119"/>
      <c r="BZ42" s="112">
        <f t="shared" ref="BZ42:BZ44" si="176">SUM(CA42:CD42)</f>
        <v>0</v>
      </c>
      <c r="CA42" s="113"/>
      <c r="CB42" s="113"/>
      <c r="CC42" s="113"/>
      <c r="CD42" s="119"/>
      <c r="CE42" s="112">
        <f t="shared" ref="CE42:CE44" si="177">SUM(CF42:CI42)</f>
        <v>0</v>
      </c>
      <c r="CF42" s="117">
        <f t="shared" ref="CF42:CI44" si="178">BQ42+BV42+CA42</f>
        <v>0</v>
      </c>
      <c r="CG42" s="117">
        <f t="shared" si="178"/>
        <v>0</v>
      </c>
      <c r="CH42" s="117">
        <f t="shared" si="178"/>
        <v>0</v>
      </c>
      <c r="CI42" s="117">
        <f t="shared" si="178"/>
        <v>0</v>
      </c>
      <c r="CJ42" s="112">
        <f t="shared" ref="CJ42:CJ44" si="179">SUM(CK42:CN42)</f>
        <v>0</v>
      </c>
      <c r="CK42" s="117">
        <f t="shared" ref="CK42:CN44" si="180">BL42+CF42</f>
        <v>0</v>
      </c>
      <c r="CL42" s="117">
        <f t="shared" si="180"/>
        <v>0</v>
      </c>
      <c r="CM42" s="117">
        <f t="shared" si="180"/>
        <v>0</v>
      </c>
      <c r="CN42" s="117">
        <f t="shared" si="180"/>
        <v>0</v>
      </c>
      <c r="CO42" s="112">
        <f t="shared" ref="CO42:CO44" si="181">SUM(CP42:CS42)</f>
        <v>0</v>
      </c>
      <c r="CP42" s="117">
        <f t="shared" ref="CP42:CS44" si="182">S42+AM42+BL42+CF42</f>
        <v>0</v>
      </c>
      <c r="CQ42" s="117">
        <f t="shared" si="182"/>
        <v>0</v>
      </c>
      <c r="CR42" s="117">
        <f t="shared" si="182"/>
        <v>0</v>
      </c>
      <c r="CS42" s="117">
        <f t="shared" si="182"/>
        <v>0</v>
      </c>
    </row>
    <row r="43" spans="1:97">
      <c r="A43" s="110">
        <v>2</v>
      </c>
      <c r="B43" s="133"/>
      <c r="C43" s="112">
        <f t="shared" si="157"/>
        <v>0</v>
      </c>
      <c r="D43" s="113"/>
      <c r="E43" s="113"/>
      <c r="F43" s="113"/>
      <c r="G43" s="116"/>
      <c r="H43" s="112">
        <f t="shared" si="158"/>
        <v>0</v>
      </c>
      <c r="I43" s="113"/>
      <c r="J43" s="113"/>
      <c r="K43" s="113"/>
      <c r="L43" s="116"/>
      <c r="M43" s="112">
        <f t="shared" si="159"/>
        <v>0</v>
      </c>
      <c r="N43" s="113"/>
      <c r="O43" s="113"/>
      <c r="P43" s="113"/>
      <c r="Q43" s="116"/>
      <c r="R43" s="112">
        <f t="shared" si="160"/>
        <v>0</v>
      </c>
      <c r="S43" s="117">
        <f t="shared" si="161"/>
        <v>0</v>
      </c>
      <c r="T43" s="117">
        <f t="shared" si="161"/>
        <v>0</v>
      </c>
      <c r="U43" s="117">
        <f t="shared" si="161"/>
        <v>0</v>
      </c>
      <c r="V43" s="117">
        <f t="shared" si="161"/>
        <v>0</v>
      </c>
      <c r="W43" s="112">
        <f t="shared" si="162"/>
        <v>0</v>
      </c>
      <c r="X43" s="113"/>
      <c r="Y43" s="113"/>
      <c r="Z43" s="113"/>
      <c r="AA43" s="116"/>
      <c r="AB43" s="112">
        <f t="shared" si="163"/>
        <v>0</v>
      </c>
      <c r="AC43" s="113"/>
      <c r="AD43" s="113"/>
      <c r="AE43" s="113"/>
      <c r="AF43" s="116"/>
      <c r="AG43" s="112">
        <f t="shared" si="164"/>
        <v>0</v>
      </c>
      <c r="AH43" s="113"/>
      <c r="AI43" s="113"/>
      <c r="AJ43" s="113"/>
      <c r="AK43" s="116"/>
      <c r="AL43" s="112">
        <f t="shared" si="165"/>
        <v>0</v>
      </c>
      <c r="AM43" s="117">
        <f t="shared" si="166"/>
        <v>0</v>
      </c>
      <c r="AN43" s="117">
        <f t="shared" si="166"/>
        <v>0</v>
      </c>
      <c r="AO43" s="117">
        <f t="shared" si="166"/>
        <v>0</v>
      </c>
      <c r="AP43" s="117">
        <f t="shared" si="166"/>
        <v>0</v>
      </c>
      <c r="AQ43" s="112">
        <f t="shared" si="167"/>
        <v>0</v>
      </c>
      <c r="AR43" s="117">
        <f t="shared" si="168"/>
        <v>0</v>
      </c>
      <c r="AS43" s="117">
        <f t="shared" si="168"/>
        <v>0</v>
      </c>
      <c r="AT43" s="117">
        <f t="shared" si="168"/>
        <v>0</v>
      </c>
      <c r="AU43" s="117">
        <f t="shared" si="168"/>
        <v>0</v>
      </c>
      <c r="AV43" s="112">
        <f t="shared" si="169"/>
        <v>0</v>
      </c>
      <c r="AW43" s="113"/>
      <c r="AX43" s="113"/>
      <c r="AY43" s="113"/>
      <c r="AZ43" s="116"/>
      <c r="BA43" s="112">
        <f t="shared" si="170"/>
        <v>0</v>
      </c>
      <c r="BB43" s="113"/>
      <c r="BC43" s="113"/>
      <c r="BD43" s="113"/>
      <c r="BE43" s="116"/>
      <c r="BF43" s="112">
        <f t="shared" si="171"/>
        <v>0</v>
      </c>
      <c r="BG43" s="113"/>
      <c r="BH43" s="113"/>
      <c r="BI43" s="113"/>
      <c r="BJ43" s="116"/>
      <c r="BK43" s="112">
        <f t="shared" si="172"/>
        <v>0</v>
      </c>
      <c r="BL43" s="117">
        <f t="shared" si="173"/>
        <v>0</v>
      </c>
      <c r="BM43" s="117">
        <f t="shared" si="173"/>
        <v>0</v>
      </c>
      <c r="BN43" s="117">
        <f t="shared" si="173"/>
        <v>0</v>
      </c>
      <c r="BO43" s="117">
        <f t="shared" si="173"/>
        <v>0</v>
      </c>
      <c r="BP43" s="112">
        <f t="shared" si="174"/>
        <v>0</v>
      </c>
      <c r="BQ43" s="113"/>
      <c r="BR43" s="113"/>
      <c r="BS43" s="113"/>
      <c r="BT43" s="116"/>
      <c r="BU43" s="112">
        <f t="shared" si="175"/>
        <v>0</v>
      </c>
      <c r="BV43" s="113"/>
      <c r="BW43" s="113"/>
      <c r="BX43" s="113"/>
      <c r="BY43" s="116"/>
      <c r="BZ43" s="112">
        <f t="shared" si="176"/>
        <v>0</v>
      </c>
      <c r="CA43" s="113"/>
      <c r="CB43" s="113"/>
      <c r="CC43" s="113"/>
      <c r="CD43" s="116"/>
      <c r="CE43" s="112">
        <f t="shared" si="177"/>
        <v>0</v>
      </c>
      <c r="CF43" s="117">
        <f t="shared" si="178"/>
        <v>0</v>
      </c>
      <c r="CG43" s="117">
        <f t="shared" si="178"/>
        <v>0</v>
      </c>
      <c r="CH43" s="117">
        <f t="shared" si="178"/>
        <v>0</v>
      </c>
      <c r="CI43" s="117">
        <f t="shared" si="178"/>
        <v>0</v>
      </c>
      <c r="CJ43" s="112">
        <f t="shared" si="179"/>
        <v>0</v>
      </c>
      <c r="CK43" s="117">
        <f t="shared" si="180"/>
        <v>0</v>
      </c>
      <c r="CL43" s="117">
        <f t="shared" si="180"/>
        <v>0</v>
      </c>
      <c r="CM43" s="117">
        <f t="shared" si="180"/>
        <v>0</v>
      </c>
      <c r="CN43" s="117">
        <f t="shared" si="180"/>
        <v>0</v>
      </c>
      <c r="CO43" s="112">
        <f t="shared" si="181"/>
        <v>0</v>
      </c>
      <c r="CP43" s="117">
        <f t="shared" si="182"/>
        <v>0</v>
      </c>
      <c r="CQ43" s="117">
        <f t="shared" si="182"/>
        <v>0</v>
      </c>
      <c r="CR43" s="117">
        <f t="shared" si="182"/>
        <v>0</v>
      </c>
      <c r="CS43" s="117">
        <f t="shared" si="182"/>
        <v>0</v>
      </c>
    </row>
    <row r="44" spans="1:97" ht="15.75" thickBot="1">
      <c r="A44" s="110">
        <v>3</v>
      </c>
      <c r="B44" s="132"/>
      <c r="C44" s="112">
        <f t="shared" si="157"/>
        <v>0</v>
      </c>
      <c r="D44" s="113"/>
      <c r="E44" s="113"/>
      <c r="F44" s="113"/>
      <c r="G44" s="119"/>
      <c r="H44" s="112">
        <f t="shared" si="158"/>
        <v>0</v>
      </c>
      <c r="I44" s="113"/>
      <c r="J44" s="113"/>
      <c r="K44" s="113"/>
      <c r="L44" s="119"/>
      <c r="M44" s="112">
        <f t="shared" si="159"/>
        <v>0</v>
      </c>
      <c r="N44" s="113"/>
      <c r="O44" s="113"/>
      <c r="P44" s="113"/>
      <c r="Q44" s="119"/>
      <c r="R44" s="112">
        <f t="shared" si="160"/>
        <v>0</v>
      </c>
      <c r="S44" s="117">
        <f t="shared" si="161"/>
        <v>0</v>
      </c>
      <c r="T44" s="117">
        <f t="shared" si="161"/>
        <v>0</v>
      </c>
      <c r="U44" s="117">
        <f t="shared" si="161"/>
        <v>0</v>
      </c>
      <c r="V44" s="117">
        <f t="shared" si="161"/>
        <v>0</v>
      </c>
      <c r="W44" s="112">
        <f t="shared" si="162"/>
        <v>0</v>
      </c>
      <c r="X44" s="113"/>
      <c r="Y44" s="113"/>
      <c r="Z44" s="113"/>
      <c r="AA44" s="119"/>
      <c r="AB44" s="112">
        <f t="shared" si="163"/>
        <v>0</v>
      </c>
      <c r="AC44" s="113"/>
      <c r="AD44" s="113"/>
      <c r="AE44" s="113"/>
      <c r="AF44" s="119"/>
      <c r="AG44" s="112">
        <f t="shared" si="164"/>
        <v>0</v>
      </c>
      <c r="AH44" s="113"/>
      <c r="AI44" s="113"/>
      <c r="AJ44" s="113"/>
      <c r="AK44" s="119"/>
      <c r="AL44" s="112">
        <f t="shared" si="165"/>
        <v>0</v>
      </c>
      <c r="AM44" s="117">
        <f t="shared" si="166"/>
        <v>0</v>
      </c>
      <c r="AN44" s="117">
        <f t="shared" si="166"/>
        <v>0</v>
      </c>
      <c r="AO44" s="117">
        <f t="shared" si="166"/>
        <v>0</v>
      </c>
      <c r="AP44" s="117">
        <f t="shared" si="166"/>
        <v>0</v>
      </c>
      <c r="AQ44" s="112">
        <f t="shared" si="167"/>
        <v>0</v>
      </c>
      <c r="AR44" s="117">
        <f t="shared" si="168"/>
        <v>0</v>
      </c>
      <c r="AS44" s="117">
        <f t="shared" si="168"/>
        <v>0</v>
      </c>
      <c r="AT44" s="117">
        <f t="shared" si="168"/>
        <v>0</v>
      </c>
      <c r="AU44" s="117">
        <f t="shared" si="168"/>
        <v>0</v>
      </c>
      <c r="AV44" s="112">
        <f t="shared" si="169"/>
        <v>0</v>
      </c>
      <c r="AW44" s="113"/>
      <c r="AX44" s="113"/>
      <c r="AY44" s="113"/>
      <c r="AZ44" s="119"/>
      <c r="BA44" s="112">
        <f t="shared" si="170"/>
        <v>0</v>
      </c>
      <c r="BB44" s="113"/>
      <c r="BC44" s="113"/>
      <c r="BD44" s="113"/>
      <c r="BE44" s="119"/>
      <c r="BF44" s="112">
        <f t="shared" si="171"/>
        <v>0</v>
      </c>
      <c r="BG44" s="113"/>
      <c r="BH44" s="113"/>
      <c r="BI44" s="113"/>
      <c r="BJ44" s="119"/>
      <c r="BK44" s="112">
        <f t="shared" si="172"/>
        <v>0</v>
      </c>
      <c r="BL44" s="117">
        <f t="shared" si="173"/>
        <v>0</v>
      </c>
      <c r="BM44" s="117">
        <f t="shared" si="173"/>
        <v>0</v>
      </c>
      <c r="BN44" s="117">
        <f t="shared" si="173"/>
        <v>0</v>
      </c>
      <c r="BO44" s="117">
        <f t="shared" si="173"/>
        <v>0</v>
      </c>
      <c r="BP44" s="112">
        <f t="shared" si="174"/>
        <v>0</v>
      </c>
      <c r="BQ44" s="113"/>
      <c r="BR44" s="113"/>
      <c r="BS44" s="113"/>
      <c r="BT44" s="119"/>
      <c r="BU44" s="112">
        <f t="shared" si="175"/>
        <v>0</v>
      </c>
      <c r="BV44" s="113"/>
      <c r="BW44" s="113"/>
      <c r="BX44" s="113"/>
      <c r="BY44" s="119"/>
      <c r="BZ44" s="112">
        <f t="shared" si="176"/>
        <v>0</v>
      </c>
      <c r="CA44" s="113"/>
      <c r="CB44" s="113"/>
      <c r="CC44" s="113"/>
      <c r="CD44" s="119"/>
      <c r="CE44" s="112">
        <f t="shared" si="177"/>
        <v>0</v>
      </c>
      <c r="CF44" s="117">
        <f t="shared" si="178"/>
        <v>0</v>
      </c>
      <c r="CG44" s="117">
        <f t="shared" si="178"/>
        <v>0</v>
      </c>
      <c r="CH44" s="117">
        <f t="shared" si="178"/>
        <v>0</v>
      </c>
      <c r="CI44" s="117">
        <f t="shared" si="178"/>
        <v>0</v>
      </c>
      <c r="CJ44" s="112">
        <f t="shared" si="179"/>
        <v>0</v>
      </c>
      <c r="CK44" s="117">
        <f t="shared" si="180"/>
        <v>0</v>
      </c>
      <c r="CL44" s="117">
        <f t="shared" si="180"/>
        <v>0</v>
      </c>
      <c r="CM44" s="117">
        <f t="shared" si="180"/>
        <v>0</v>
      </c>
      <c r="CN44" s="117">
        <f t="shared" si="180"/>
        <v>0</v>
      </c>
      <c r="CO44" s="112">
        <f t="shared" si="181"/>
        <v>0</v>
      </c>
      <c r="CP44" s="117">
        <f t="shared" si="182"/>
        <v>0</v>
      </c>
      <c r="CQ44" s="117">
        <f t="shared" si="182"/>
        <v>0</v>
      </c>
      <c r="CR44" s="117">
        <f t="shared" si="182"/>
        <v>0</v>
      </c>
      <c r="CS44" s="117">
        <f t="shared" si="182"/>
        <v>0</v>
      </c>
    </row>
    <row r="45" spans="1:97" s="123" customFormat="1" ht="13.5" thickBot="1">
      <c r="A45" s="120" t="s">
        <v>75</v>
      </c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</row>
    <row r="46" spans="1:97" ht="15.75" thickBot="1">
      <c r="A46" s="124"/>
      <c r="B46" s="125" t="s">
        <v>76</v>
      </c>
      <c r="C46" s="134">
        <f t="shared" ref="C46:BN46" si="183">SUM(C42:C44)</f>
        <v>0</v>
      </c>
      <c r="D46" s="134">
        <f t="shared" si="183"/>
        <v>0</v>
      </c>
      <c r="E46" s="134">
        <f t="shared" si="183"/>
        <v>0</v>
      </c>
      <c r="F46" s="134">
        <f t="shared" si="183"/>
        <v>0</v>
      </c>
      <c r="G46" s="134">
        <f t="shared" si="183"/>
        <v>0</v>
      </c>
      <c r="H46" s="134">
        <f t="shared" si="183"/>
        <v>0</v>
      </c>
      <c r="I46" s="134">
        <f t="shared" si="183"/>
        <v>0</v>
      </c>
      <c r="J46" s="134">
        <f t="shared" si="183"/>
        <v>0</v>
      </c>
      <c r="K46" s="134">
        <f t="shared" si="183"/>
        <v>0</v>
      </c>
      <c r="L46" s="134">
        <f t="shared" si="183"/>
        <v>0</v>
      </c>
      <c r="M46" s="134">
        <f t="shared" si="183"/>
        <v>0</v>
      </c>
      <c r="N46" s="134">
        <f t="shared" si="183"/>
        <v>0</v>
      </c>
      <c r="O46" s="134">
        <f t="shared" si="183"/>
        <v>0</v>
      </c>
      <c r="P46" s="134">
        <f t="shared" si="183"/>
        <v>0</v>
      </c>
      <c r="Q46" s="134">
        <f t="shared" si="183"/>
        <v>0</v>
      </c>
      <c r="R46" s="134">
        <f t="shared" si="183"/>
        <v>0</v>
      </c>
      <c r="S46" s="134">
        <f t="shared" si="183"/>
        <v>0</v>
      </c>
      <c r="T46" s="134">
        <f t="shared" si="183"/>
        <v>0</v>
      </c>
      <c r="U46" s="134">
        <f t="shared" si="183"/>
        <v>0</v>
      </c>
      <c r="V46" s="134">
        <f t="shared" si="183"/>
        <v>0</v>
      </c>
      <c r="W46" s="134">
        <f t="shared" si="183"/>
        <v>0</v>
      </c>
      <c r="X46" s="134">
        <f t="shared" si="183"/>
        <v>0</v>
      </c>
      <c r="Y46" s="134">
        <f t="shared" si="183"/>
        <v>0</v>
      </c>
      <c r="Z46" s="134">
        <f t="shared" si="183"/>
        <v>0</v>
      </c>
      <c r="AA46" s="134">
        <f t="shared" si="183"/>
        <v>0</v>
      </c>
      <c r="AB46" s="134">
        <f t="shared" si="183"/>
        <v>0</v>
      </c>
      <c r="AC46" s="134">
        <f t="shared" si="183"/>
        <v>0</v>
      </c>
      <c r="AD46" s="134">
        <f t="shared" si="183"/>
        <v>0</v>
      </c>
      <c r="AE46" s="134">
        <f t="shared" si="183"/>
        <v>0</v>
      </c>
      <c r="AF46" s="134">
        <f t="shared" si="183"/>
        <v>0</v>
      </c>
      <c r="AG46" s="134">
        <f t="shared" si="183"/>
        <v>0</v>
      </c>
      <c r="AH46" s="134">
        <f t="shared" si="183"/>
        <v>0</v>
      </c>
      <c r="AI46" s="134">
        <f t="shared" si="183"/>
        <v>0</v>
      </c>
      <c r="AJ46" s="134">
        <f t="shared" si="183"/>
        <v>0</v>
      </c>
      <c r="AK46" s="134">
        <f t="shared" si="183"/>
        <v>0</v>
      </c>
      <c r="AL46" s="134">
        <f t="shared" si="183"/>
        <v>0</v>
      </c>
      <c r="AM46" s="134">
        <f t="shared" si="183"/>
        <v>0</v>
      </c>
      <c r="AN46" s="134">
        <f t="shared" si="183"/>
        <v>0</v>
      </c>
      <c r="AO46" s="134">
        <f t="shared" si="183"/>
        <v>0</v>
      </c>
      <c r="AP46" s="134">
        <f t="shared" si="183"/>
        <v>0</v>
      </c>
      <c r="AQ46" s="134">
        <f t="shared" si="183"/>
        <v>0</v>
      </c>
      <c r="AR46" s="134">
        <f t="shared" si="183"/>
        <v>0</v>
      </c>
      <c r="AS46" s="134">
        <f t="shared" si="183"/>
        <v>0</v>
      </c>
      <c r="AT46" s="134">
        <f t="shared" si="183"/>
        <v>0</v>
      </c>
      <c r="AU46" s="134">
        <f t="shared" si="183"/>
        <v>0</v>
      </c>
      <c r="AV46" s="134">
        <f t="shared" si="183"/>
        <v>0</v>
      </c>
      <c r="AW46" s="134">
        <f t="shared" si="183"/>
        <v>0</v>
      </c>
      <c r="AX46" s="134">
        <f t="shared" si="183"/>
        <v>0</v>
      </c>
      <c r="AY46" s="134">
        <f t="shared" si="183"/>
        <v>0</v>
      </c>
      <c r="AZ46" s="134">
        <f t="shared" si="183"/>
        <v>0</v>
      </c>
      <c r="BA46" s="134">
        <f t="shared" si="183"/>
        <v>0</v>
      </c>
      <c r="BB46" s="134">
        <f t="shared" si="183"/>
        <v>0</v>
      </c>
      <c r="BC46" s="134">
        <f t="shared" si="183"/>
        <v>0</v>
      </c>
      <c r="BD46" s="134">
        <f t="shared" si="183"/>
        <v>0</v>
      </c>
      <c r="BE46" s="134">
        <f t="shared" si="183"/>
        <v>0</v>
      </c>
      <c r="BF46" s="134">
        <f t="shared" si="183"/>
        <v>0</v>
      </c>
      <c r="BG46" s="134">
        <f t="shared" si="183"/>
        <v>0</v>
      </c>
      <c r="BH46" s="134">
        <f t="shared" si="183"/>
        <v>0</v>
      </c>
      <c r="BI46" s="134">
        <f t="shared" si="183"/>
        <v>0</v>
      </c>
      <c r="BJ46" s="134">
        <f t="shared" si="183"/>
        <v>0</v>
      </c>
      <c r="BK46" s="134">
        <f t="shared" si="183"/>
        <v>0</v>
      </c>
      <c r="BL46" s="134">
        <f t="shared" si="183"/>
        <v>0</v>
      </c>
      <c r="BM46" s="134">
        <f t="shared" si="183"/>
        <v>0</v>
      </c>
      <c r="BN46" s="134">
        <f t="shared" si="183"/>
        <v>0</v>
      </c>
      <c r="BO46" s="134">
        <f t="shared" ref="BO46:CS46" si="184">SUM(BO42:BO44)</f>
        <v>0</v>
      </c>
      <c r="BP46" s="134">
        <f t="shared" si="184"/>
        <v>0</v>
      </c>
      <c r="BQ46" s="134">
        <f t="shared" si="184"/>
        <v>0</v>
      </c>
      <c r="BR46" s="134">
        <f t="shared" si="184"/>
        <v>0</v>
      </c>
      <c r="BS46" s="134">
        <f t="shared" si="184"/>
        <v>0</v>
      </c>
      <c r="BT46" s="134">
        <f t="shared" si="184"/>
        <v>0</v>
      </c>
      <c r="BU46" s="134">
        <f t="shared" si="184"/>
        <v>0</v>
      </c>
      <c r="BV46" s="134">
        <f t="shared" si="184"/>
        <v>0</v>
      </c>
      <c r="BW46" s="134">
        <f t="shared" si="184"/>
        <v>0</v>
      </c>
      <c r="BX46" s="134">
        <f t="shared" si="184"/>
        <v>0</v>
      </c>
      <c r="BY46" s="134">
        <f t="shared" si="184"/>
        <v>0</v>
      </c>
      <c r="BZ46" s="134">
        <f t="shared" si="184"/>
        <v>0</v>
      </c>
      <c r="CA46" s="134">
        <f t="shared" si="184"/>
        <v>0</v>
      </c>
      <c r="CB46" s="134">
        <f t="shared" si="184"/>
        <v>0</v>
      </c>
      <c r="CC46" s="134">
        <f t="shared" si="184"/>
        <v>0</v>
      </c>
      <c r="CD46" s="134">
        <f t="shared" si="184"/>
        <v>0</v>
      </c>
      <c r="CE46" s="134">
        <f t="shared" si="184"/>
        <v>0</v>
      </c>
      <c r="CF46" s="134">
        <f t="shared" si="184"/>
        <v>0</v>
      </c>
      <c r="CG46" s="134">
        <f t="shared" si="184"/>
        <v>0</v>
      </c>
      <c r="CH46" s="134">
        <f t="shared" si="184"/>
        <v>0</v>
      </c>
      <c r="CI46" s="134">
        <f t="shared" si="184"/>
        <v>0</v>
      </c>
      <c r="CJ46" s="134">
        <f t="shared" si="184"/>
        <v>0</v>
      </c>
      <c r="CK46" s="134">
        <f t="shared" si="184"/>
        <v>0</v>
      </c>
      <c r="CL46" s="134">
        <f t="shared" si="184"/>
        <v>0</v>
      </c>
      <c r="CM46" s="134">
        <f t="shared" si="184"/>
        <v>0</v>
      </c>
      <c r="CN46" s="134">
        <f t="shared" si="184"/>
        <v>0</v>
      </c>
      <c r="CO46" s="134">
        <f t="shared" si="184"/>
        <v>0</v>
      </c>
      <c r="CP46" s="134">
        <f t="shared" si="184"/>
        <v>0</v>
      </c>
      <c r="CQ46" s="134">
        <f t="shared" si="184"/>
        <v>0</v>
      </c>
      <c r="CR46" s="134">
        <f t="shared" si="184"/>
        <v>0</v>
      </c>
      <c r="CS46" s="134">
        <f t="shared" si="184"/>
        <v>0</v>
      </c>
    </row>
    <row r="47" spans="1:97">
      <c r="A47" s="101"/>
      <c r="B47" s="135"/>
      <c r="C47" s="131"/>
      <c r="D47" s="131"/>
      <c r="E47" s="131"/>
      <c r="F47" s="131"/>
      <c r="G47" s="131"/>
      <c r="H47" s="130"/>
      <c r="M47" s="130"/>
      <c r="R47" s="130"/>
      <c r="W47" s="130"/>
      <c r="AB47" s="130"/>
      <c r="AG47" s="130"/>
      <c r="AL47" s="130"/>
      <c r="AQ47" s="130"/>
      <c r="AV47" s="130"/>
      <c r="BA47" s="130"/>
      <c r="BF47" s="130"/>
      <c r="BK47" s="130"/>
      <c r="BP47" s="130"/>
      <c r="BU47" s="130"/>
      <c r="BZ47" s="130"/>
      <c r="CE47" s="130"/>
      <c r="CJ47" s="130"/>
      <c r="CO47" s="130"/>
    </row>
    <row r="48" spans="1:97" ht="15.75" customHeight="1" thickBot="1">
      <c r="A48" s="101"/>
      <c r="B48" s="102" t="s">
        <v>78</v>
      </c>
      <c r="C48" s="103"/>
      <c r="D48" s="103"/>
      <c r="E48" s="103"/>
      <c r="F48" s="103"/>
      <c r="G48" s="131"/>
      <c r="H48" s="130"/>
      <c r="M48" s="130"/>
      <c r="R48" s="130"/>
      <c r="W48" s="130"/>
      <c r="AB48" s="130"/>
      <c r="AG48" s="130"/>
      <c r="AL48" s="130"/>
      <c r="AQ48" s="130"/>
      <c r="AV48" s="130"/>
      <c r="BA48" s="130"/>
      <c r="BF48" s="130"/>
      <c r="BK48" s="130"/>
      <c r="BP48" s="130"/>
      <c r="BU48" s="130"/>
      <c r="BZ48" s="130"/>
      <c r="CE48" s="130"/>
      <c r="CJ48" s="130"/>
      <c r="CO48" s="130"/>
    </row>
    <row r="49" spans="1:97" ht="15.75" customHeight="1">
      <c r="A49" s="106" t="s">
        <v>73</v>
      </c>
      <c r="B49" s="107" t="s">
        <v>79</v>
      </c>
      <c r="C49" s="108" t="s">
        <v>23</v>
      </c>
      <c r="D49" s="108" t="s">
        <v>24</v>
      </c>
      <c r="E49" s="108" t="s">
        <v>25</v>
      </c>
      <c r="F49" s="108" t="s">
        <v>26</v>
      </c>
      <c r="G49" s="109" t="s">
        <v>27</v>
      </c>
      <c r="H49" s="108" t="s">
        <v>23</v>
      </c>
      <c r="I49" s="108" t="s">
        <v>24</v>
      </c>
      <c r="J49" s="108" t="s">
        <v>25</v>
      </c>
      <c r="K49" s="108" t="s">
        <v>26</v>
      </c>
      <c r="L49" s="109" t="s">
        <v>27</v>
      </c>
      <c r="M49" s="108" t="s">
        <v>23</v>
      </c>
      <c r="N49" s="108" t="s">
        <v>24</v>
      </c>
      <c r="O49" s="108" t="s">
        <v>25</v>
      </c>
      <c r="P49" s="108" t="s">
        <v>26</v>
      </c>
      <c r="Q49" s="109" t="s">
        <v>27</v>
      </c>
      <c r="R49" s="108" t="s">
        <v>23</v>
      </c>
      <c r="S49" s="108" t="s">
        <v>24</v>
      </c>
      <c r="T49" s="108" t="s">
        <v>25</v>
      </c>
      <c r="U49" s="108" t="s">
        <v>26</v>
      </c>
      <c r="V49" s="109" t="s">
        <v>27</v>
      </c>
      <c r="W49" s="108" t="s">
        <v>23</v>
      </c>
      <c r="X49" s="108" t="s">
        <v>24</v>
      </c>
      <c r="Y49" s="108" t="s">
        <v>25</v>
      </c>
      <c r="Z49" s="108" t="s">
        <v>26</v>
      </c>
      <c r="AA49" s="109" t="s">
        <v>27</v>
      </c>
      <c r="AB49" s="108" t="s">
        <v>23</v>
      </c>
      <c r="AC49" s="108" t="s">
        <v>24</v>
      </c>
      <c r="AD49" s="108" t="s">
        <v>25</v>
      </c>
      <c r="AE49" s="108" t="s">
        <v>26</v>
      </c>
      <c r="AF49" s="109" t="s">
        <v>27</v>
      </c>
      <c r="AG49" s="108" t="s">
        <v>23</v>
      </c>
      <c r="AH49" s="108" t="s">
        <v>24</v>
      </c>
      <c r="AI49" s="108" t="s">
        <v>25</v>
      </c>
      <c r="AJ49" s="108" t="s">
        <v>26</v>
      </c>
      <c r="AK49" s="109" t="s">
        <v>27</v>
      </c>
      <c r="AL49" s="108" t="s">
        <v>23</v>
      </c>
      <c r="AM49" s="108" t="s">
        <v>24</v>
      </c>
      <c r="AN49" s="108" t="s">
        <v>25</v>
      </c>
      <c r="AO49" s="108" t="s">
        <v>26</v>
      </c>
      <c r="AP49" s="109" t="s">
        <v>27</v>
      </c>
      <c r="AQ49" s="108" t="s">
        <v>23</v>
      </c>
      <c r="AR49" s="108" t="s">
        <v>24</v>
      </c>
      <c r="AS49" s="108" t="s">
        <v>25</v>
      </c>
      <c r="AT49" s="108" t="s">
        <v>26</v>
      </c>
      <c r="AU49" s="109" t="s">
        <v>27</v>
      </c>
      <c r="AV49" s="108" t="s">
        <v>23</v>
      </c>
      <c r="AW49" s="108" t="s">
        <v>24</v>
      </c>
      <c r="AX49" s="108" t="s">
        <v>25</v>
      </c>
      <c r="AY49" s="108" t="s">
        <v>26</v>
      </c>
      <c r="AZ49" s="109" t="s">
        <v>27</v>
      </c>
      <c r="BA49" s="108" t="s">
        <v>23</v>
      </c>
      <c r="BB49" s="108" t="s">
        <v>24</v>
      </c>
      <c r="BC49" s="108" t="s">
        <v>25</v>
      </c>
      <c r="BD49" s="108" t="s">
        <v>26</v>
      </c>
      <c r="BE49" s="109" t="s">
        <v>27</v>
      </c>
      <c r="BF49" s="108" t="s">
        <v>23</v>
      </c>
      <c r="BG49" s="108" t="s">
        <v>24</v>
      </c>
      <c r="BH49" s="108" t="s">
        <v>25</v>
      </c>
      <c r="BI49" s="108" t="s">
        <v>26</v>
      </c>
      <c r="BJ49" s="109" t="s">
        <v>27</v>
      </c>
      <c r="BK49" s="108" t="s">
        <v>23</v>
      </c>
      <c r="BL49" s="108" t="s">
        <v>24</v>
      </c>
      <c r="BM49" s="108" t="s">
        <v>25</v>
      </c>
      <c r="BN49" s="108" t="s">
        <v>26</v>
      </c>
      <c r="BO49" s="109" t="s">
        <v>27</v>
      </c>
      <c r="BP49" s="108" t="s">
        <v>23</v>
      </c>
      <c r="BQ49" s="108" t="s">
        <v>24</v>
      </c>
      <c r="BR49" s="108" t="s">
        <v>25</v>
      </c>
      <c r="BS49" s="108" t="s">
        <v>26</v>
      </c>
      <c r="BT49" s="109" t="s">
        <v>27</v>
      </c>
      <c r="BU49" s="108" t="s">
        <v>23</v>
      </c>
      <c r="BV49" s="108" t="s">
        <v>24</v>
      </c>
      <c r="BW49" s="108" t="s">
        <v>25</v>
      </c>
      <c r="BX49" s="108" t="s">
        <v>26</v>
      </c>
      <c r="BY49" s="109" t="s">
        <v>27</v>
      </c>
      <c r="BZ49" s="108" t="s">
        <v>23</v>
      </c>
      <c r="CA49" s="108" t="s">
        <v>24</v>
      </c>
      <c r="CB49" s="108" t="s">
        <v>25</v>
      </c>
      <c r="CC49" s="108" t="s">
        <v>26</v>
      </c>
      <c r="CD49" s="109" t="s">
        <v>27</v>
      </c>
      <c r="CE49" s="108" t="s">
        <v>23</v>
      </c>
      <c r="CF49" s="108" t="s">
        <v>24</v>
      </c>
      <c r="CG49" s="108" t="s">
        <v>25</v>
      </c>
      <c r="CH49" s="108" t="s">
        <v>26</v>
      </c>
      <c r="CI49" s="109" t="s">
        <v>27</v>
      </c>
      <c r="CJ49" s="108" t="s">
        <v>23</v>
      </c>
      <c r="CK49" s="108" t="s">
        <v>24</v>
      </c>
      <c r="CL49" s="108" t="s">
        <v>25</v>
      </c>
      <c r="CM49" s="108" t="s">
        <v>26</v>
      </c>
      <c r="CN49" s="109" t="s">
        <v>27</v>
      </c>
      <c r="CO49" s="108" t="s">
        <v>23</v>
      </c>
      <c r="CP49" s="108" t="s">
        <v>24</v>
      </c>
      <c r="CQ49" s="108" t="s">
        <v>25</v>
      </c>
      <c r="CR49" s="108" t="s">
        <v>26</v>
      </c>
      <c r="CS49" s="109" t="s">
        <v>27</v>
      </c>
    </row>
    <row r="50" spans="1:97">
      <c r="A50" s="110">
        <v>1</v>
      </c>
      <c r="B50" s="136" t="s">
        <v>80</v>
      </c>
      <c r="C50" s="112">
        <f>SUM(D50:G50)</f>
        <v>1015793</v>
      </c>
      <c r="D50" s="113">
        <f>27846+998682-D20</f>
        <v>1015793</v>
      </c>
      <c r="E50" s="137"/>
      <c r="F50" s="137"/>
      <c r="G50" s="138"/>
      <c r="H50" s="112">
        <f>SUM(I50:L50)</f>
        <v>1347561</v>
      </c>
      <c r="I50" s="113">
        <f>41356+1329353-I20</f>
        <v>1347561</v>
      </c>
      <c r="J50" s="137"/>
      <c r="K50" s="137"/>
      <c r="L50" s="138"/>
      <c r="M50" s="112">
        <f>SUM(N50:Q50)</f>
        <v>1511971</v>
      </c>
      <c r="N50" s="113">
        <f>31229+1492769-N20</f>
        <v>1511971</v>
      </c>
      <c r="O50" s="137"/>
      <c r="P50" s="137"/>
      <c r="Q50" s="138"/>
      <c r="R50" s="112">
        <f>SUM(S50:V50)</f>
        <v>3875325</v>
      </c>
      <c r="S50" s="117">
        <f t="shared" ref="S50:V65" si="185">D50+I50+N50</f>
        <v>3875325</v>
      </c>
      <c r="T50" s="117">
        <f t="shared" si="185"/>
        <v>0</v>
      </c>
      <c r="U50" s="117">
        <f t="shared" si="185"/>
        <v>0</v>
      </c>
      <c r="V50" s="117">
        <f t="shared" si="185"/>
        <v>0</v>
      </c>
      <c r="W50" s="112">
        <f>SUM(X50:AA50)</f>
        <v>1318788</v>
      </c>
      <c r="X50" s="113">
        <f>43565+1282853-X20</f>
        <v>1318788</v>
      </c>
      <c r="Y50" s="137"/>
      <c r="Z50" s="137"/>
      <c r="AA50" s="138"/>
      <c r="AB50" s="112">
        <f>SUM(AC50:AF50)</f>
        <v>1052022</v>
      </c>
      <c r="AC50" s="113">
        <f>31436+1027709-AC20</f>
        <v>1052022</v>
      </c>
      <c r="AD50" s="137"/>
      <c r="AE50" s="137"/>
      <c r="AF50" s="138"/>
      <c r="AG50" s="112">
        <f>SUM(AH50:AK50)</f>
        <v>1329837</v>
      </c>
      <c r="AH50" s="113">
        <f>31984+1305059-AH20</f>
        <v>1329837</v>
      </c>
      <c r="AI50" s="137"/>
      <c r="AJ50" s="137"/>
      <c r="AK50" s="138"/>
      <c r="AL50" s="112">
        <f>SUM(AM50:AP50)</f>
        <v>3700647</v>
      </c>
      <c r="AM50" s="117">
        <f t="shared" ref="AM50:AP65" si="186">X50+AC50+AH50</f>
        <v>3700647</v>
      </c>
      <c r="AN50" s="117">
        <f t="shared" si="186"/>
        <v>0</v>
      </c>
      <c r="AO50" s="117">
        <f t="shared" si="186"/>
        <v>0</v>
      </c>
      <c r="AP50" s="117">
        <f t="shared" si="186"/>
        <v>0</v>
      </c>
      <c r="AQ50" s="112">
        <f>SUM(AR50:AU50)</f>
        <v>7575972</v>
      </c>
      <c r="AR50" s="117">
        <f t="shared" ref="AR50:AU65" si="187">S50+AM50</f>
        <v>7575972</v>
      </c>
      <c r="AS50" s="117">
        <f t="shared" si="187"/>
        <v>0</v>
      </c>
      <c r="AT50" s="117">
        <f t="shared" si="187"/>
        <v>0</v>
      </c>
      <c r="AU50" s="117">
        <f t="shared" si="187"/>
        <v>0</v>
      </c>
      <c r="AV50" s="112">
        <f>SUM(AW50:AZ50)</f>
        <v>1314053</v>
      </c>
      <c r="AW50" s="113">
        <f>29485+1291308-AW20</f>
        <v>1314053</v>
      </c>
      <c r="AX50" s="137"/>
      <c r="AY50" s="137"/>
      <c r="AZ50" s="138"/>
      <c r="BA50" s="112">
        <f>SUM(BB50:BE50)</f>
        <v>1336861</v>
      </c>
      <c r="BB50" s="113">
        <f>30716+1313250-BB20</f>
        <v>1336861</v>
      </c>
      <c r="BC50" s="137"/>
      <c r="BD50" s="137"/>
      <c r="BE50" s="138"/>
      <c r="BF50" s="112">
        <f>SUM(BG50:BJ50)</f>
        <v>1279428</v>
      </c>
      <c r="BG50" s="113">
        <f>44930+1246400-BG20</f>
        <v>1279428</v>
      </c>
      <c r="BH50" s="137"/>
      <c r="BI50" s="137"/>
      <c r="BJ50" s="138"/>
      <c r="BK50" s="112">
        <f>SUM(BL50:BO50)</f>
        <v>3930342</v>
      </c>
      <c r="BL50" s="117">
        <f t="shared" ref="BL50:BO65" si="188">AW50+BB50+BG50</f>
        <v>3930342</v>
      </c>
      <c r="BM50" s="117">
        <f t="shared" si="188"/>
        <v>0</v>
      </c>
      <c r="BN50" s="117">
        <f t="shared" si="188"/>
        <v>0</v>
      </c>
      <c r="BO50" s="117">
        <f t="shared" si="188"/>
        <v>0</v>
      </c>
      <c r="BP50" s="112">
        <f>SUM(BQ50:BT50)</f>
        <v>1454348</v>
      </c>
      <c r="BQ50" s="113">
        <f>37497+1425375-BQ20</f>
        <v>1454348</v>
      </c>
      <c r="BR50" s="137"/>
      <c r="BS50" s="137"/>
      <c r="BT50" s="138"/>
      <c r="BU50" s="112">
        <f>SUM(BV50:BY50)</f>
        <v>1548093</v>
      </c>
      <c r="BV50" s="113">
        <f>164083+1404530-BV20</f>
        <v>1548093</v>
      </c>
      <c r="BW50" s="137"/>
      <c r="BX50" s="137"/>
      <c r="BY50" s="138"/>
      <c r="BZ50" s="112">
        <f>SUM(CA50:CD50)</f>
        <v>1374949</v>
      </c>
      <c r="CA50" s="113">
        <f>56421+1329556-CA20</f>
        <v>1374949</v>
      </c>
      <c r="CB50" s="137"/>
      <c r="CC50" s="137"/>
      <c r="CD50" s="138"/>
      <c r="CE50" s="112">
        <f>SUM(CF50:CI50)</f>
        <v>4377390</v>
      </c>
      <c r="CF50" s="117">
        <f t="shared" ref="CF50:CI65" si="189">BQ50+BV50+CA50</f>
        <v>4377390</v>
      </c>
      <c r="CG50" s="117">
        <f t="shared" si="189"/>
        <v>0</v>
      </c>
      <c r="CH50" s="117">
        <f t="shared" si="189"/>
        <v>0</v>
      </c>
      <c r="CI50" s="117">
        <f t="shared" si="189"/>
        <v>0</v>
      </c>
      <c r="CJ50" s="112">
        <f>SUM(CK50:CN50)</f>
        <v>8307732</v>
      </c>
      <c r="CK50" s="117">
        <f t="shared" ref="CK50:CN65" si="190">BL50+CF50</f>
        <v>8307732</v>
      </c>
      <c r="CL50" s="117">
        <f t="shared" si="190"/>
        <v>0</v>
      </c>
      <c r="CM50" s="117">
        <f t="shared" si="190"/>
        <v>0</v>
      </c>
      <c r="CN50" s="117">
        <f t="shared" si="190"/>
        <v>0</v>
      </c>
      <c r="CO50" s="112">
        <f>SUM(CP50:CS50)</f>
        <v>15883704</v>
      </c>
      <c r="CP50" s="117">
        <f t="shared" ref="CP50:CS65" si="191">S50+AM50+BL50+CF50</f>
        <v>15883704</v>
      </c>
      <c r="CQ50" s="117">
        <f t="shared" si="191"/>
        <v>0</v>
      </c>
      <c r="CR50" s="117">
        <f t="shared" si="191"/>
        <v>0</v>
      </c>
      <c r="CS50" s="117">
        <f t="shared" si="191"/>
        <v>0</v>
      </c>
    </row>
    <row r="51" spans="1:97">
      <c r="A51" s="110">
        <v>2</v>
      </c>
      <c r="B51" s="139" t="s">
        <v>81</v>
      </c>
      <c r="C51" s="112">
        <f t="shared" ref="C51:C70" si="192">SUM(D51:G51)</f>
        <v>314457</v>
      </c>
      <c r="D51" s="113">
        <v>314457</v>
      </c>
      <c r="E51" s="113"/>
      <c r="F51" s="113"/>
      <c r="G51" s="119"/>
      <c r="H51" s="112">
        <f t="shared" ref="H51:H71" si="193">SUM(I51:L51)</f>
        <v>294966</v>
      </c>
      <c r="I51" s="113">
        <v>294966</v>
      </c>
      <c r="J51" s="113"/>
      <c r="K51" s="113"/>
      <c r="L51" s="119"/>
      <c r="M51" s="112">
        <f t="shared" ref="M51:M71" si="194">SUM(N51:Q51)</f>
        <v>270110</v>
      </c>
      <c r="N51" s="113">
        <v>270110</v>
      </c>
      <c r="O51" s="113"/>
      <c r="P51" s="113"/>
      <c r="Q51" s="119"/>
      <c r="R51" s="112">
        <f t="shared" ref="R51:R71" si="195">SUM(S51:V51)</f>
        <v>879533</v>
      </c>
      <c r="S51" s="117">
        <f t="shared" si="185"/>
        <v>879533</v>
      </c>
      <c r="T51" s="117">
        <f t="shared" si="185"/>
        <v>0</v>
      </c>
      <c r="U51" s="117">
        <f t="shared" si="185"/>
        <v>0</v>
      </c>
      <c r="V51" s="117">
        <f t="shared" si="185"/>
        <v>0</v>
      </c>
      <c r="W51" s="112">
        <f t="shared" ref="W51:W71" si="196">SUM(X51:AA51)</f>
        <v>381574</v>
      </c>
      <c r="X51" s="113">
        <v>381574</v>
      </c>
      <c r="Y51" s="113"/>
      <c r="Z51" s="113"/>
      <c r="AA51" s="119"/>
      <c r="AB51" s="112">
        <f t="shared" ref="AB51:AB71" si="197">SUM(AC51:AF51)</f>
        <v>286593</v>
      </c>
      <c r="AC51" s="113">
        <v>286593</v>
      </c>
      <c r="AD51" s="113"/>
      <c r="AE51" s="113"/>
      <c r="AF51" s="119"/>
      <c r="AG51" s="112">
        <f t="shared" ref="AG51:AG71" si="198">SUM(AH51:AK51)</f>
        <v>270776</v>
      </c>
      <c r="AH51" s="113">
        <v>270776</v>
      </c>
      <c r="AI51" s="113"/>
      <c r="AJ51" s="113"/>
      <c r="AK51" s="119"/>
      <c r="AL51" s="112">
        <f t="shared" ref="AL51:AL71" si="199">SUM(AM51:AP51)</f>
        <v>938943</v>
      </c>
      <c r="AM51" s="117">
        <f t="shared" si="186"/>
        <v>938943</v>
      </c>
      <c r="AN51" s="117">
        <f t="shared" si="186"/>
        <v>0</v>
      </c>
      <c r="AO51" s="117">
        <f t="shared" si="186"/>
        <v>0</v>
      </c>
      <c r="AP51" s="117">
        <f t="shared" si="186"/>
        <v>0</v>
      </c>
      <c r="AQ51" s="112">
        <f t="shared" ref="AQ51:AQ71" si="200">SUM(AR51:AU51)</f>
        <v>1818476</v>
      </c>
      <c r="AR51" s="117">
        <f t="shared" si="187"/>
        <v>1818476</v>
      </c>
      <c r="AS51" s="117">
        <f t="shared" si="187"/>
        <v>0</v>
      </c>
      <c r="AT51" s="117">
        <f t="shared" si="187"/>
        <v>0</v>
      </c>
      <c r="AU51" s="117">
        <f t="shared" si="187"/>
        <v>0</v>
      </c>
      <c r="AV51" s="112">
        <f t="shared" ref="AV51:AV71" si="201">SUM(AW51:AZ51)</f>
        <v>286728</v>
      </c>
      <c r="AW51" s="113">
        <v>286728</v>
      </c>
      <c r="AX51" s="113"/>
      <c r="AY51" s="113"/>
      <c r="AZ51" s="119"/>
      <c r="BA51" s="112">
        <f t="shared" ref="BA51:BA71" si="202">SUM(BB51:BE51)</f>
        <v>330233</v>
      </c>
      <c r="BB51" s="113">
        <v>330233</v>
      </c>
      <c r="BC51" s="113"/>
      <c r="BD51" s="113"/>
      <c r="BE51" s="119"/>
      <c r="BF51" s="112">
        <f t="shared" ref="BF51:BF71" si="203">SUM(BG51:BJ51)</f>
        <v>364367</v>
      </c>
      <c r="BG51" s="113">
        <v>364367</v>
      </c>
      <c r="BH51" s="113"/>
      <c r="BI51" s="113"/>
      <c r="BJ51" s="119"/>
      <c r="BK51" s="112">
        <f t="shared" ref="BK51:BK71" si="204">SUM(BL51:BO51)</f>
        <v>981328</v>
      </c>
      <c r="BL51" s="117">
        <f t="shared" si="188"/>
        <v>981328</v>
      </c>
      <c r="BM51" s="117">
        <f t="shared" si="188"/>
        <v>0</v>
      </c>
      <c r="BN51" s="117">
        <f t="shared" si="188"/>
        <v>0</v>
      </c>
      <c r="BO51" s="117">
        <f t="shared" si="188"/>
        <v>0</v>
      </c>
      <c r="BP51" s="112">
        <f t="shared" ref="BP51:BP71" si="205">SUM(BQ51:BT51)</f>
        <v>394114</v>
      </c>
      <c r="BQ51" s="113">
        <v>394114</v>
      </c>
      <c r="BR51" s="113"/>
      <c r="BS51" s="113"/>
      <c r="BT51" s="119"/>
      <c r="BU51" s="112">
        <f t="shared" ref="BU51:BU71" si="206">SUM(BV51:BY51)</f>
        <v>394757</v>
      </c>
      <c r="BV51" s="113">
        <v>394757</v>
      </c>
      <c r="BW51" s="113"/>
      <c r="BX51" s="113"/>
      <c r="BY51" s="119"/>
      <c r="BZ51" s="112">
        <f t="shared" ref="BZ51:BZ71" si="207">SUM(CA51:CD51)</f>
        <v>381865</v>
      </c>
      <c r="CA51" s="113">
        <v>381865</v>
      </c>
      <c r="CB51" s="113"/>
      <c r="CC51" s="113"/>
      <c r="CD51" s="119"/>
      <c r="CE51" s="112">
        <f t="shared" ref="CE51:CE71" si="208">SUM(CF51:CI51)</f>
        <v>1170736</v>
      </c>
      <c r="CF51" s="117">
        <f t="shared" si="189"/>
        <v>1170736</v>
      </c>
      <c r="CG51" s="117">
        <f t="shared" si="189"/>
        <v>0</v>
      </c>
      <c r="CH51" s="117">
        <f t="shared" si="189"/>
        <v>0</v>
      </c>
      <c r="CI51" s="117">
        <f t="shared" si="189"/>
        <v>0</v>
      </c>
      <c r="CJ51" s="112">
        <f t="shared" ref="CJ51:CJ71" si="209">SUM(CK51:CN51)</f>
        <v>2152064</v>
      </c>
      <c r="CK51" s="117">
        <f t="shared" si="190"/>
        <v>2152064</v>
      </c>
      <c r="CL51" s="117">
        <f t="shared" si="190"/>
        <v>0</v>
      </c>
      <c r="CM51" s="117">
        <f t="shared" si="190"/>
        <v>0</v>
      </c>
      <c r="CN51" s="117">
        <f t="shared" si="190"/>
        <v>0</v>
      </c>
      <c r="CO51" s="112">
        <f t="shared" ref="CO51:CO71" si="210">SUM(CP51:CS51)</f>
        <v>3970540</v>
      </c>
      <c r="CP51" s="117">
        <f t="shared" si="191"/>
        <v>3970540</v>
      </c>
      <c r="CQ51" s="117">
        <f t="shared" si="191"/>
        <v>0</v>
      </c>
      <c r="CR51" s="117">
        <f t="shared" si="191"/>
        <v>0</v>
      </c>
      <c r="CS51" s="117">
        <f t="shared" si="191"/>
        <v>0</v>
      </c>
    </row>
    <row r="52" spans="1:97">
      <c r="A52" s="110">
        <v>3</v>
      </c>
      <c r="B52" s="136" t="s">
        <v>82</v>
      </c>
      <c r="C52" s="112">
        <f t="shared" si="192"/>
        <v>205892</v>
      </c>
      <c r="D52" s="113">
        <v>205892</v>
      </c>
      <c r="E52" s="113"/>
      <c r="F52" s="113"/>
      <c r="G52" s="119"/>
      <c r="H52" s="112">
        <f t="shared" si="193"/>
        <v>189877</v>
      </c>
      <c r="I52" s="113">
        <v>189877</v>
      </c>
      <c r="J52" s="113"/>
      <c r="K52" s="113"/>
      <c r="L52" s="119"/>
      <c r="M52" s="112">
        <f t="shared" si="194"/>
        <v>193176</v>
      </c>
      <c r="N52" s="113">
        <v>193176</v>
      </c>
      <c r="O52" s="113"/>
      <c r="P52" s="113"/>
      <c r="Q52" s="119"/>
      <c r="R52" s="112">
        <f t="shared" si="195"/>
        <v>588945</v>
      </c>
      <c r="S52" s="117">
        <f t="shared" si="185"/>
        <v>588945</v>
      </c>
      <c r="T52" s="117">
        <f t="shared" si="185"/>
        <v>0</v>
      </c>
      <c r="U52" s="117">
        <f t="shared" si="185"/>
        <v>0</v>
      </c>
      <c r="V52" s="117">
        <f t="shared" si="185"/>
        <v>0</v>
      </c>
      <c r="W52" s="112">
        <f t="shared" si="196"/>
        <v>153793</v>
      </c>
      <c r="X52" s="113">
        <v>153793</v>
      </c>
      <c r="Y52" s="113"/>
      <c r="Z52" s="113"/>
      <c r="AA52" s="119"/>
      <c r="AB52" s="112">
        <f t="shared" si="197"/>
        <v>135495</v>
      </c>
      <c r="AC52" s="113">
        <v>135495</v>
      </c>
      <c r="AD52" s="113"/>
      <c r="AE52" s="113"/>
      <c r="AF52" s="119"/>
      <c r="AG52" s="112">
        <f t="shared" si="198"/>
        <v>143343</v>
      </c>
      <c r="AH52" s="113">
        <v>143343</v>
      </c>
      <c r="AI52" s="113"/>
      <c r="AJ52" s="113"/>
      <c r="AK52" s="119"/>
      <c r="AL52" s="112">
        <f t="shared" si="199"/>
        <v>432631</v>
      </c>
      <c r="AM52" s="117">
        <f t="shared" si="186"/>
        <v>432631</v>
      </c>
      <c r="AN52" s="117">
        <f t="shared" si="186"/>
        <v>0</v>
      </c>
      <c r="AO52" s="117">
        <f t="shared" si="186"/>
        <v>0</v>
      </c>
      <c r="AP52" s="117">
        <f t="shared" si="186"/>
        <v>0</v>
      </c>
      <c r="AQ52" s="112">
        <f t="shared" si="200"/>
        <v>1021576</v>
      </c>
      <c r="AR52" s="117">
        <f t="shared" si="187"/>
        <v>1021576</v>
      </c>
      <c r="AS52" s="117">
        <f t="shared" si="187"/>
        <v>0</v>
      </c>
      <c r="AT52" s="117">
        <f t="shared" si="187"/>
        <v>0</v>
      </c>
      <c r="AU52" s="117">
        <f t="shared" si="187"/>
        <v>0</v>
      </c>
      <c r="AV52" s="112">
        <f t="shared" si="201"/>
        <v>144109</v>
      </c>
      <c r="AW52" s="113">
        <v>144109</v>
      </c>
      <c r="AX52" s="113"/>
      <c r="AY52" s="113"/>
      <c r="AZ52" s="119"/>
      <c r="BA52" s="112">
        <f t="shared" si="202"/>
        <v>147953</v>
      </c>
      <c r="BB52" s="113">
        <v>147953</v>
      </c>
      <c r="BC52" s="113"/>
      <c r="BD52" s="113"/>
      <c r="BE52" s="119"/>
      <c r="BF52" s="112">
        <f t="shared" si="203"/>
        <v>154191</v>
      </c>
      <c r="BG52" s="113">
        <v>154191</v>
      </c>
      <c r="BH52" s="113"/>
      <c r="BI52" s="113"/>
      <c r="BJ52" s="119"/>
      <c r="BK52" s="112">
        <f t="shared" si="204"/>
        <v>446253</v>
      </c>
      <c r="BL52" s="117">
        <f t="shared" si="188"/>
        <v>446253</v>
      </c>
      <c r="BM52" s="117">
        <f t="shared" si="188"/>
        <v>0</v>
      </c>
      <c r="BN52" s="117">
        <f t="shared" si="188"/>
        <v>0</v>
      </c>
      <c r="BO52" s="117">
        <f t="shared" si="188"/>
        <v>0</v>
      </c>
      <c r="BP52" s="112">
        <f t="shared" si="205"/>
        <v>178513</v>
      </c>
      <c r="BQ52" s="113">
        <v>178513</v>
      </c>
      <c r="BR52" s="113"/>
      <c r="BS52" s="113"/>
      <c r="BT52" s="119"/>
      <c r="BU52" s="112">
        <f t="shared" si="206"/>
        <v>205895</v>
      </c>
      <c r="BV52" s="113">
        <v>205895</v>
      </c>
      <c r="BW52" s="113"/>
      <c r="BX52" s="113"/>
      <c r="BY52" s="119"/>
      <c r="BZ52" s="112">
        <f t="shared" si="207"/>
        <v>227003</v>
      </c>
      <c r="CA52" s="113">
        <v>227003</v>
      </c>
      <c r="CB52" s="113"/>
      <c r="CC52" s="113"/>
      <c r="CD52" s="119"/>
      <c r="CE52" s="112">
        <f t="shared" si="208"/>
        <v>611411</v>
      </c>
      <c r="CF52" s="117">
        <f t="shared" si="189"/>
        <v>611411</v>
      </c>
      <c r="CG52" s="117">
        <f t="shared" si="189"/>
        <v>0</v>
      </c>
      <c r="CH52" s="117">
        <f t="shared" si="189"/>
        <v>0</v>
      </c>
      <c r="CI52" s="117">
        <f t="shared" si="189"/>
        <v>0</v>
      </c>
      <c r="CJ52" s="112">
        <f t="shared" si="209"/>
        <v>1057664</v>
      </c>
      <c r="CK52" s="117">
        <f t="shared" si="190"/>
        <v>1057664</v>
      </c>
      <c r="CL52" s="117">
        <f t="shared" si="190"/>
        <v>0</v>
      </c>
      <c r="CM52" s="117">
        <f t="shared" si="190"/>
        <v>0</v>
      </c>
      <c r="CN52" s="117">
        <f t="shared" si="190"/>
        <v>0</v>
      </c>
      <c r="CO52" s="112">
        <f t="shared" si="210"/>
        <v>2079240</v>
      </c>
      <c r="CP52" s="117">
        <f t="shared" si="191"/>
        <v>2079240</v>
      </c>
      <c r="CQ52" s="117">
        <f t="shared" si="191"/>
        <v>0</v>
      </c>
      <c r="CR52" s="117">
        <f t="shared" si="191"/>
        <v>0</v>
      </c>
      <c r="CS52" s="117">
        <f t="shared" si="191"/>
        <v>0</v>
      </c>
    </row>
    <row r="53" spans="1:97">
      <c r="A53" s="110">
        <v>4</v>
      </c>
      <c r="B53" s="136" t="s">
        <v>83</v>
      </c>
      <c r="C53" s="112">
        <f t="shared" si="192"/>
        <v>211951</v>
      </c>
      <c r="D53" s="113">
        <v>211951</v>
      </c>
      <c r="E53" s="113"/>
      <c r="F53" s="113"/>
      <c r="G53" s="119"/>
      <c r="H53" s="112">
        <f t="shared" si="193"/>
        <v>212002</v>
      </c>
      <c r="I53" s="113">
        <v>212002</v>
      </c>
      <c r="J53" s="113"/>
      <c r="K53" s="113"/>
      <c r="L53" s="119"/>
      <c r="M53" s="112">
        <f t="shared" si="194"/>
        <v>220973</v>
      </c>
      <c r="N53" s="113">
        <v>220973</v>
      </c>
      <c r="O53" s="113"/>
      <c r="P53" s="113"/>
      <c r="Q53" s="119"/>
      <c r="R53" s="112">
        <f t="shared" si="195"/>
        <v>644926</v>
      </c>
      <c r="S53" s="117">
        <f t="shared" si="185"/>
        <v>644926</v>
      </c>
      <c r="T53" s="117">
        <f t="shared" si="185"/>
        <v>0</v>
      </c>
      <c r="U53" s="117">
        <f t="shared" si="185"/>
        <v>0</v>
      </c>
      <c r="V53" s="117">
        <f t="shared" si="185"/>
        <v>0</v>
      </c>
      <c r="W53" s="112">
        <f t="shared" si="196"/>
        <v>205175</v>
      </c>
      <c r="X53" s="113">
        <v>205175</v>
      </c>
      <c r="Y53" s="113"/>
      <c r="Z53" s="113"/>
      <c r="AA53" s="119"/>
      <c r="AB53" s="112">
        <f t="shared" si="197"/>
        <v>171693</v>
      </c>
      <c r="AC53" s="113">
        <v>171693</v>
      </c>
      <c r="AD53" s="113"/>
      <c r="AE53" s="113"/>
      <c r="AF53" s="119"/>
      <c r="AG53" s="112">
        <f t="shared" si="198"/>
        <v>171547</v>
      </c>
      <c r="AH53" s="113">
        <v>171547</v>
      </c>
      <c r="AI53" s="113"/>
      <c r="AJ53" s="113"/>
      <c r="AK53" s="119"/>
      <c r="AL53" s="112">
        <f t="shared" si="199"/>
        <v>548415</v>
      </c>
      <c r="AM53" s="117">
        <f t="shared" si="186"/>
        <v>548415</v>
      </c>
      <c r="AN53" s="117">
        <f t="shared" si="186"/>
        <v>0</v>
      </c>
      <c r="AO53" s="117">
        <f t="shared" si="186"/>
        <v>0</v>
      </c>
      <c r="AP53" s="117">
        <f t="shared" si="186"/>
        <v>0</v>
      </c>
      <c r="AQ53" s="112">
        <f t="shared" si="200"/>
        <v>1193341</v>
      </c>
      <c r="AR53" s="117">
        <f t="shared" si="187"/>
        <v>1193341</v>
      </c>
      <c r="AS53" s="117">
        <f t="shared" si="187"/>
        <v>0</v>
      </c>
      <c r="AT53" s="117">
        <f t="shared" si="187"/>
        <v>0</v>
      </c>
      <c r="AU53" s="117">
        <f t="shared" si="187"/>
        <v>0</v>
      </c>
      <c r="AV53" s="112">
        <f t="shared" si="201"/>
        <v>179144</v>
      </c>
      <c r="AW53" s="113">
        <v>179144</v>
      </c>
      <c r="AX53" s="113"/>
      <c r="AY53" s="113"/>
      <c r="AZ53" s="119"/>
      <c r="BA53" s="112">
        <f t="shared" si="202"/>
        <v>188667</v>
      </c>
      <c r="BB53" s="113">
        <v>188667</v>
      </c>
      <c r="BC53" s="113"/>
      <c r="BD53" s="113"/>
      <c r="BE53" s="119"/>
      <c r="BF53" s="112">
        <f t="shared" si="203"/>
        <v>175259</v>
      </c>
      <c r="BG53" s="113">
        <v>175259</v>
      </c>
      <c r="BH53" s="113"/>
      <c r="BI53" s="113"/>
      <c r="BJ53" s="119"/>
      <c r="BK53" s="112">
        <f t="shared" si="204"/>
        <v>543070</v>
      </c>
      <c r="BL53" s="117">
        <f t="shared" si="188"/>
        <v>543070</v>
      </c>
      <c r="BM53" s="117">
        <f t="shared" si="188"/>
        <v>0</v>
      </c>
      <c r="BN53" s="117">
        <f t="shared" si="188"/>
        <v>0</v>
      </c>
      <c r="BO53" s="117">
        <f t="shared" si="188"/>
        <v>0</v>
      </c>
      <c r="BP53" s="112">
        <f t="shared" si="205"/>
        <v>212717</v>
      </c>
      <c r="BQ53" s="113">
        <v>212717</v>
      </c>
      <c r="BR53" s="113"/>
      <c r="BS53" s="113"/>
      <c r="BT53" s="119"/>
      <c r="BU53" s="112">
        <f t="shared" si="206"/>
        <v>232670</v>
      </c>
      <c r="BV53" s="113">
        <v>232670</v>
      </c>
      <c r="BW53" s="113"/>
      <c r="BX53" s="113"/>
      <c r="BY53" s="119"/>
      <c r="BZ53" s="112">
        <f t="shared" si="207"/>
        <v>187820</v>
      </c>
      <c r="CA53" s="113">
        <v>187820</v>
      </c>
      <c r="CB53" s="113"/>
      <c r="CC53" s="113"/>
      <c r="CD53" s="119"/>
      <c r="CE53" s="112">
        <f t="shared" si="208"/>
        <v>633207</v>
      </c>
      <c r="CF53" s="117">
        <f t="shared" si="189"/>
        <v>633207</v>
      </c>
      <c r="CG53" s="117">
        <f t="shared" si="189"/>
        <v>0</v>
      </c>
      <c r="CH53" s="117">
        <f t="shared" si="189"/>
        <v>0</v>
      </c>
      <c r="CI53" s="117">
        <f t="shared" si="189"/>
        <v>0</v>
      </c>
      <c r="CJ53" s="112">
        <f t="shared" si="209"/>
        <v>1176277</v>
      </c>
      <c r="CK53" s="117">
        <f t="shared" si="190"/>
        <v>1176277</v>
      </c>
      <c r="CL53" s="117">
        <f t="shared" si="190"/>
        <v>0</v>
      </c>
      <c r="CM53" s="117">
        <f t="shared" si="190"/>
        <v>0</v>
      </c>
      <c r="CN53" s="117">
        <f t="shared" si="190"/>
        <v>0</v>
      </c>
      <c r="CO53" s="112">
        <f t="shared" si="210"/>
        <v>2369618</v>
      </c>
      <c r="CP53" s="117">
        <f t="shared" si="191"/>
        <v>2369618</v>
      </c>
      <c r="CQ53" s="117">
        <f t="shared" si="191"/>
        <v>0</v>
      </c>
      <c r="CR53" s="117">
        <f t="shared" si="191"/>
        <v>0</v>
      </c>
      <c r="CS53" s="117">
        <f t="shared" si="191"/>
        <v>0</v>
      </c>
    </row>
    <row r="54" spans="1:97">
      <c r="A54" s="110">
        <v>5</v>
      </c>
      <c r="B54" s="136" t="s">
        <v>84</v>
      </c>
      <c r="C54" s="112">
        <f t="shared" si="192"/>
        <v>12368</v>
      </c>
      <c r="D54" s="113"/>
      <c r="E54" s="113"/>
      <c r="F54" s="113">
        <v>12368</v>
      </c>
      <c r="G54" s="119"/>
      <c r="H54" s="112">
        <f t="shared" si="193"/>
        <v>10055</v>
      </c>
      <c r="I54" s="113"/>
      <c r="J54" s="113"/>
      <c r="K54" s="113">
        <v>10055</v>
      </c>
      <c r="L54" s="119"/>
      <c r="M54" s="112">
        <f t="shared" si="194"/>
        <v>8768</v>
      </c>
      <c r="N54" s="113"/>
      <c r="O54" s="113"/>
      <c r="P54" s="113">
        <v>8768</v>
      </c>
      <c r="Q54" s="119"/>
      <c r="R54" s="112">
        <f t="shared" si="195"/>
        <v>31191</v>
      </c>
      <c r="S54" s="117">
        <f t="shared" si="185"/>
        <v>0</v>
      </c>
      <c r="T54" s="117">
        <f t="shared" si="185"/>
        <v>0</v>
      </c>
      <c r="U54" s="117">
        <f t="shared" si="185"/>
        <v>31191</v>
      </c>
      <c r="V54" s="117">
        <f t="shared" si="185"/>
        <v>0</v>
      </c>
      <c r="W54" s="112">
        <f t="shared" si="196"/>
        <v>6608</v>
      </c>
      <c r="X54" s="113"/>
      <c r="Y54" s="113"/>
      <c r="Z54" s="113">
        <v>6608</v>
      </c>
      <c r="AA54" s="119"/>
      <c r="AB54" s="112">
        <f t="shared" si="197"/>
        <v>4770</v>
      </c>
      <c r="AC54" s="113"/>
      <c r="AD54" s="113"/>
      <c r="AE54" s="113">
        <v>4770</v>
      </c>
      <c r="AF54" s="119"/>
      <c r="AG54" s="112">
        <f t="shared" si="198"/>
        <v>3488</v>
      </c>
      <c r="AH54" s="113"/>
      <c r="AI54" s="113"/>
      <c r="AJ54" s="113">
        <v>3488</v>
      </c>
      <c r="AK54" s="119"/>
      <c r="AL54" s="112">
        <f t="shared" si="199"/>
        <v>14866</v>
      </c>
      <c r="AM54" s="117">
        <f t="shared" si="186"/>
        <v>0</v>
      </c>
      <c r="AN54" s="117">
        <f t="shared" si="186"/>
        <v>0</v>
      </c>
      <c r="AO54" s="117">
        <f t="shared" si="186"/>
        <v>14866</v>
      </c>
      <c r="AP54" s="117">
        <f t="shared" si="186"/>
        <v>0</v>
      </c>
      <c r="AQ54" s="112">
        <f t="shared" si="200"/>
        <v>46057</v>
      </c>
      <c r="AR54" s="117">
        <f t="shared" si="187"/>
        <v>0</v>
      </c>
      <c r="AS54" s="117">
        <f t="shared" si="187"/>
        <v>0</v>
      </c>
      <c r="AT54" s="117">
        <f t="shared" si="187"/>
        <v>46057</v>
      </c>
      <c r="AU54" s="117">
        <f t="shared" si="187"/>
        <v>0</v>
      </c>
      <c r="AV54" s="112">
        <f t="shared" si="201"/>
        <v>4028</v>
      </c>
      <c r="AW54" s="113"/>
      <c r="AX54" s="113"/>
      <c r="AY54" s="113">
        <v>4028</v>
      </c>
      <c r="AZ54" s="119"/>
      <c r="BA54" s="112">
        <f t="shared" si="202"/>
        <v>5879</v>
      </c>
      <c r="BB54" s="113"/>
      <c r="BC54" s="113"/>
      <c r="BD54" s="113">
        <v>5879</v>
      </c>
      <c r="BE54" s="119"/>
      <c r="BF54" s="112">
        <f t="shared" si="203"/>
        <v>7371</v>
      </c>
      <c r="BG54" s="113"/>
      <c r="BH54" s="113"/>
      <c r="BI54" s="113">
        <v>7371</v>
      </c>
      <c r="BJ54" s="119"/>
      <c r="BK54" s="112">
        <f t="shared" si="204"/>
        <v>17278</v>
      </c>
      <c r="BL54" s="117">
        <f t="shared" si="188"/>
        <v>0</v>
      </c>
      <c r="BM54" s="117">
        <f t="shared" si="188"/>
        <v>0</v>
      </c>
      <c r="BN54" s="117">
        <f t="shared" si="188"/>
        <v>17278</v>
      </c>
      <c r="BO54" s="117">
        <f t="shared" si="188"/>
        <v>0</v>
      </c>
      <c r="BP54" s="112">
        <f t="shared" si="205"/>
        <v>9384</v>
      </c>
      <c r="BQ54" s="113"/>
      <c r="BR54" s="113"/>
      <c r="BS54" s="113">
        <v>9384</v>
      </c>
      <c r="BT54" s="119"/>
      <c r="BU54" s="112">
        <f t="shared" si="206"/>
        <v>9992</v>
      </c>
      <c r="BV54" s="113"/>
      <c r="BW54" s="113"/>
      <c r="BX54" s="113">
        <v>9992</v>
      </c>
      <c r="BY54" s="119"/>
      <c r="BZ54" s="112">
        <f t="shared" si="207"/>
        <v>11622</v>
      </c>
      <c r="CA54" s="113"/>
      <c r="CB54" s="113"/>
      <c r="CC54" s="113">
        <v>11622</v>
      </c>
      <c r="CD54" s="119"/>
      <c r="CE54" s="112">
        <f t="shared" si="208"/>
        <v>30998</v>
      </c>
      <c r="CF54" s="117">
        <f t="shared" si="189"/>
        <v>0</v>
      </c>
      <c r="CG54" s="117">
        <f t="shared" si="189"/>
        <v>0</v>
      </c>
      <c r="CH54" s="117">
        <f t="shared" si="189"/>
        <v>30998</v>
      </c>
      <c r="CI54" s="117">
        <f t="shared" si="189"/>
        <v>0</v>
      </c>
      <c r="CJ54" s="112">
        <f t="shared" si="209"/>
        <v>48276</v>
      </c>
      <c r="CK54" s="117">
        <f t="shared" si="190"/>
        <v>0</v>
      </c>
      <c r="CL54" s="117">
        <f t="shared" si="190"/>
        <v>0</v>
      </c>
      <c r="CM54" s="117">
        <f t="shared" si="190"/>
        <v>48276</v>
      </c>
      <c r="CN54" s="117">
        <f t="shared" si="190"/>
        <v>0</v>
      </c>
      <c r="CO54" s="112">
        <f t="shared" si="210"/>
        <v>94333</v>
      </c>
      <c r="CP54" s="117">
        <f t="shared" si="191"/>
        <v>0</v>
      </c>
      <c r="CQ54" s="117">
        <f t="shared" si="191"/>
        <v>0</v>
      </c>
      <c r="CR54" s="117">
        <f t="shared" si="191"/>
        <v>94333</v>
      </c>
      <c r="CS54" s="117">
        <f t="shared" si="191"/>
        <v>0</v>
      </c>
    </row>
    <row r="55" spans="1:97">
      <c r="A55" s="110">
        <v>6</v>
      </c>
      <c r="B55" s="136" t="s">
        <v>85</v>
      </c>
      <c r="C55" s="112">
        <f t="shared" si="192"/>
        <v>3588</v>
      </c>
      <c r="D55" s="113"/>
      <c r="E55" s="113"/>
      <c r="F55" s="113">
        <v>3588</v>
      </c>
      <c r="G55" s="119"/>
      <c r="H55" s="112">
        <f t="shared" si="193"/>
        <v>3858</v>
      </c>
      <c r="I55" s="113"/>
      <c r="J55" s="113"/>
      <c r="K55" s="113">
        <v>3858</v>
      </c>
      <c r="L55" s="119"/>
      <c r="M55" s="112">
        <f t="shared" si="194"/>
        <v>3998</v>
      </c>
      <c r="N55" s="113"/>
      <c r="O55" s="113"/>
      <c r="P55" s="113">
        <v>3998</v>
      </c>
      <c r="Q55" s="119"/>
      <c r="R55" s="112">
        <f t="shared" si="195"/>
        <v>11444</v>
      </c>
      <c r="S55" s="117">
        <f t="shared" si="185"/>
        <v>0</v>
      </c>
      <c r="T55" s="117">
        <f t="shared" si="185"/>
        <v>0</v>
      </c>
      <c r="U55" s="117">
        <f t="shared" si="185"/>
        <v>11444</v>
      </c>
      <c r="V55" s="117">
        <f t="shared" si="185"/>
        <v>0</v>
      </c>
      <c r="W55" s="112">
        <f t="shared" si="196"/>
        <v>3774</v>
      </c>
      <c r="X55" s="113"/>
      <c r="Y55" s="113"/>
      <c r="Z55" s="113">
        <v>3774</v>
      </c>
      <c r="AA55" s="119"/>
      <c r="AB55" s="112">
        <f t="shared" si="197"/>
        <v>3296</v>
      </c>
      <c r="AC55" s="113"/>
      <c r="AD55" s="113"/>
      <c r="AE55" s="113">
        <v>3296</v>
      </c>
      <c r="AF55" s="119"/>
      <c r="AG55" s="112">
        <f t="shared" si="198"/>
        <v>3114</v>
      </c>
      <c r="AH55" s="113"/>
      <c r="AI55" s="113"/>
      <c r="AJ55" s="113">
        <v>3114</v>
      </c>
      <c r="AK55" s="119"/>
      <c r="AL55" s="112">
        <f t="shared" si="199"/>
        <v>10184</v>
      </c>
      <c r="AM55" s="117">
        <f t="shared" si="186"/>
        <v>0</v>
      </c>
      <c r="AN55" s="117">
        <f t="shared" si="186"/>
        <v>0</v>
      </c>
      <c r="AO55" s="117">
        <f t="shared" si="186"/>
        <v>10184</v>
      </c>
      <c r="AP55" s="117">
        <f t="shared" si="186"/>
        <v>0</v>
      </c>
      <c r="AQ55" s="112">
        <f t="shared" si="200"/>
        <v>21628</v>
      </c>
      <c r="AR55" s="117">
        <f t="shared" si="187"/>
        <v>0</v>
      </c>
      <c r="AS55" s="117">
        <f t="shared" si="187"/>
        <v>0</v>
      </c>
      <c r="AT55" s="117">
        <f t="shared" si="187"/>
        <v>21628</v>
      </c>
      <c r="AU55" s="117">
        <f t="shared" si="187"/>
        <v>0</v>
      </c>
      <c r="AV55" s="112">
        <f t="shared" si="201"/>
        <v>2900</v>
      </c>
      <c r="AW55" s="113"/>
      <c r="AX55" s="113"/>
      <c r="AY55" s="113">
        <v>2900</v>
      </c>
      <c r="AZ55" s="119"/>
      <c r="BA55" s="112">
        <f t="shared" si="202"/>
        <v>3198</v>
      </c>
      <c r="BB55" s="113"/>
      <c r="BC55" s="113"/>
      <c r="BD55" s="113">
        <v>3198</v>
      </c>
      <c r="BE55" s="119"/>
      <c r="BF55" s="112">
        <f t="shared" si="203"/>
        <v>5896</v>
      </c>
      <c r="BG55" s="113"/>
      <c r="BH55" s="113"/>
      <c r="BI55" s="113">
        <v>5896</v>
      </c>
      <c r="BJ55" s="119"/>
      <c r="BK55" s="112">
        <f t="shared" si="204"/>
        <v>11994</v>
      </c>
      <c r="BL55" s="117">
        <f t="shared" si="188"/>
        <v>0</v>
      </c>
      <c r="BM55" s="117">
        <f t="shared" si="188"/>
        <v>0</v>
      </c>
      <c r="BN55" s="117">
        <f t="shared" si="188"/>
        <v>11994</v>
      </c>
      <c r="BO55" s="117">
        <f t="shared" si="188"/>
        <v>0</v>
      </c>
      <c r="BP55" s="112">
        <f t="shared" si="205"/>
        <v>5540</v>
      </c>
      <c r="BQ55" s="113"/>
      <c r="BR55" s="113"/>
      <c r="BS55" s="113">
        <v>5540</v>
      </c>
      <c r="BT55" s="119"/>
      <c r="BU55" s="112">
        <f t="shared" si="206"/>
        <v>4126</v>
      </c>
      <c r="BV55" s="113"/>
      <c r="BW55" s="113"/>
      <c r="BX55" s="113">
        <v>4126</v>
      </c>
      <c r="BY55" s="119"/>
      <c r="BZ55" s="112">
        <f t="shared" si="207"/>
        <v>4620</v>
      </c>
      <c r="CA55" s="113"/>
      <c r="CB55" s="113"/>
      <c r="CC55" s="113">
        <v>4620</v>
      </c>
      <c r="CD55" s="119"/>
      <c r="CE55" s="112">
        <f t="shared" si="208"/>
        <v>14286</v>
      </c>
      <c r="CF55" s="117">
        <f t="shared" si="189"/>
        <v>0</v>
      </c>
      <c r="CG55" s="117">
        <f t="shared" si="189"/>
        <v>0</v>
      </c>
      <c r="CH55" s="117">
        <f t="shared" si="189"/>
        <v>14286</v>
      </c>
      <c r="CI55" s="117">
        <f t="shared" si="189"/>
        <v>0</v>
      </c>
      <c r="CJ55" s="112">
        <f t="shared" si="209"/>
        <v>26280</v>
      </c>
      <c r="CK55" s="117">
        <f t="shared" si="190"/>
        <v>0</v>
      </c>
      <c r="CL55" s="117">
        <f t="shared" si="190"/>
        <v>0</v>
      </c>
      <c r="CM55" s="117">
        <f t="shared" si="190"/>
        <v>26280</v>
      </c>
      <c r="CN55" s="117">
        <f t="shared" si="190"/>
        <v>0</v>
      </c>
      <c r="CO55" s="112">
        <f t="shared" si="210"/>
        <v>47908</v>
      </c>
      <c r="CP55" s="117">
        <f t="shared" si="191"/>
        <v>0</v>
      </c>
      <c r="CQ55" s="117">
        <f t="shared" si="191"/>
        <v>0</v>
      </c>
      <c r="CR55" s="117">
        <f t="shared" si="191"/>
        <v>47908</v>
      </c>
      <c r="CS55" s="117">
        <f t="shared" si="191"/>
        <v>0</v>
      </c>
    </row>
    <row r="56" spans="1:97">
      <c r="A56" s="110">
        <v>7</v>
      </c>
      <c r="B56" s="136" t="s">
        <v>86</v>
      </c>
      <c r="C56" s="112">
        <f t="shared" si="192"/>
        <v>59866</v>
      </c>
      <c r="D56" s="113"/>
      <c r="E56" s="113"/>
      <c r="F56" s="113"/>
      <c r="G56" s="119">
        <v>59866</v>
      </c>
      <c r="H56" s="112">
        <f t="shared" si="193"/>
        <v>45938</v>
      </c>
      <c r="I56" s="113"/>
      <c r="J56" s="113"/>
      <c r="K56" s="113"/>
      <c r="L56" s="119">
        <v>45938</v>
      </c>
      <c r="M56" s="112">
        <f t="shared" si="194"/>
        <v>55991</v>
      </c>
      <c r="N56" s="113"/>
      <c r="O56" s="113"/>
      <c r="P56" s="113"/>
      <c r="Q56" s="119">
        <v>55991</v>
      </c>
      <c r="R56" s="112">
        <f t="shared" si="195"/>
        <v>161795</v>
      </c>
      <c r="S56" s="117">
        <f t="shared" si="185"/>
        <v>0</v>
      </c>
      <c r="T56" s="117">
        <f t="shared" si="185"/>
        <v>0</v>
      </c>
      <c r="U56" s="117">
        <f t="shared" si="185"/>
        <v>0</v>
      </c>
      <c r="V56" s="117">
        <f t="shared" si="185"/>
        <v>161795</v>
      </c>
      <c r="W56" s="112">
        <f t="shared" si="196"/>
        <v>44036</v>
      </c>
      <c r="X56" s="113"/>
      <c r="Y56" s="113"/>
      <c r="Z56" s="113"/>
      <c r="AA56" s="119">
        <v>44036</v>
      </c>
      <c r="AB56" s="112">
        <f t="shared" si="197"/>
        <v>45560</v>
      </c>
      <c r="AC56" s="113"/>
      <c r="AD56" s="113"/>
      <c r="AE56" s="113"/>
      <c r="AF56" s="119">
        <v>45560</v>
      </c>
      <c r="AG56" s="112">
        <f t="shared" si="198"/>
        <v>44680</v>
      </c>
      <c r="AH56" s="113"/>
      <c r="AI56" s="113"/>
      <c r="AJ56" s="113"/>
      <c r="AK56" s="119">
        <v>44680</v>
      </c>
      <c r="AL56" s="112">
        <f t="shared" si="199"/>
        <v>134276</v>
      </c>
      <c r="AM56" s="117">
        <f t="shared" si="186"/>
        <v>0</v>
      </c>
      <c r="AN56" s="117">
        <f t="shared" si="186"/>
        <v>0</v>
      </c>
      <c r="AO56" s="117">
        <f t="shared" si="186"/>
        <v>0</v>
      </c>
      <c r="AP56" s="117">
        <f t="shared" si="186"/>
        <v>134276</v>
      </c>
      <c r="AQ56" s="112">
        <f t="shared" si="200"/>
        <v>296071</v>
      </c>
      <c r="AR56" s="117">
        <f t="shared" si="187"/>
        <v>0</v>
      </c>
      <c r="AS56" s="117">
        <f t="shared" si="187"/>
        <v>0</v>
      </c>
      <c r="AT56" s="117">
        <f t="shared" si="187"/>
        <v>0</v>
      </c>
      <c r="AU56" s="117">
        <f>V56+AP56</f>
        <v>296071</v>
      </c>
      <c r="AV56" s="112">
        <f t="shared" si="201"/>
        <v>50280</v>
      </c>
      <c r="AW56" s="113"/>
      <c r="AX56" s="113"/>
      <c r="AY56" s="113"/>
      <c r="AZ56" s="119">
        <v>50280</v>
      </c>
      <c r="BA56" s="112">
        <f t="shared" si="202"/>
        <v>48320</v>
      </c>
      <c r="BB56" s="113"/>
      <c r="BC56" s="113"/>
      <c r="BD56" s="113"/>
      <c r="BE56" s="119">
        <v>48320</v>
      </c>
      <c r="BF56" s="112">
        <f t="shared" si="203"/>
        <v>39520</v>
      </c>
      <c r="BG56" s="113"/>
      <c r="BH56" s="113"/>
      <c r="BI56" s="113"/>
      <c r="BJ56" s="119">
        <v>39520</v>
      </c>
      <c r="BK56" s="112">
        <f t="shared" si="204"/>
        <v>138120</v>
      </c>
      <c r="BL56" s="117">
        <f t="shared" si="188"/>
        <v>0</v>
      </c>
      <c r="BM56" s="117">
        <f t="shared" si="188"/>
        <v>0</v>
      </c>
      <c r="BN56" s="117">
        <f t="shared" si="188"/>
        <v>0</v>
      </c>
      <c r="BO56" s="117">
        <f t="shared" si="188"/>
        <v>138120</v>
      </c>
      <c r="BP56" s="112">
        <f t="shared" si="205"/>
        <v>53160</v>
      </c>
      <c r="BQ56" s="113"/>
      <c r="BR56" s="113"/>
      <c r="BS56" s="113"/>
      <c r="BT56" s="119">
        <v>53160</v>
      </c>
      <c r="BU56" s="112">
        <f t="shared" si="206"/>
        <v>49320</v>
      </c>
      <c r="BV56" s="113"/>
      <c r="BW56" s="113"/>
      <c r="BX56" s="113"/>
      <c r="BY56" s="119">
        <v>49320</v>
      </c>
      <c r="BZ56" s="112">
        <f t="shared" si="207"/>
        <v>55600</v>
      </c>
      <c r="CA56" s="113"/>
      <c r="CB56" s="113"/>
      <c r="CC56" s="113"/>
      <c r="CD56" s="119">
        <v>55600</v>
      </c>
      <c r="CE56" s="112">
        <f t="shared" si="208"/>
        <v>158080</v>
      </c>
      <c r="CF56" s="117">
        <f t="shared" si="189"/>
        <v>0</v>
      </c>
      <c r="CG56" s="117">
        <f t="shared" si="189"/>
        <v>0</v>
      </c>
      <c r="CH56" s="117">
        <f t="shared" si="189"/>
        <v>0</v>
      </c>
      <c r="CI56" s="117">
        <f t="shared" si="189"/>
        <v>158080</v>
      </c>
      <c r="CJ56" s="112">
        <f t="shared" si="209"/>
        <v>296200</v>
      </c>
      <c r="CK56" s="117">
        <f t="shared" si="190"/>
        <v>0</v>
      </c>
      <c r="CL56" s="117">
        <f t="shared" si="190"/>
        <v>0</v>
      </c>
      <c r="CM56" s="117">
        <f t="shared" si="190"/>
        <v>0</v>
      </c>
      <c r="CN56" s="117">
        <f t="shared" si="190"/>
        <v>296200</v>
      </c>
      <c r="CO56" s="112">
        <f t="shared" si="210"/>
        <v>592271</v>
      </c>
      <c r="CP56" s="117">
        <f t="shared" si="191"/>
        <v>0</v>
      </c>
      <c r="CQ56" s="117">
        <f t="shared" si="191"/>
        <v>0</v>
      </c>
      <c r="CR56" s="117">
        <f t="shared" si="191"/>
        <v>0</v>
      </c>
      <c r="CS56" s="117">
        <f t="shared" si="191"/>
        <v>592271</v>
      </c>
    </row>
    <row r="57" spans="1:97">
      <c r="A57" s="110">
        <v>8</v>
      </c>
      <c r="B57" s="136" t="s">
        <v>87</v>
      </c>
      <c r="C57" s="112">
        <f t="shared" si="192"/>
        <v>8929</v>
      </c>
      <c r="D57" s="113"/>
      <c r="E57" s="113"/>
      <c r="F57" s="113"/>
      <c r="G57" s="119">
        <v>8929</v>
      </c>
      <c r="H57" s="112">
        <f t="shared" si="193"/>
        <v>5945</v>
      </c>
      <c r="I57" s="113"/>
      <c r="J57" s="113"/>
      <c r="K57" s="113"/>
      <c r="L57" s="119">
        <v>5945</v>
      </c>
      <c r="M57" s="112">
        <f t="shared" si="194"/>
        <v>5586</v>
      </c>
      <c r="N57" s="113"/>
      <c r="O57" s="113"/>
      <c r="P57" s="113"/>
      <c r="Q57" s="119">
        <v>5586</v>
      </c>
      <c r="R57" s="112">
        <f t="shared" si="195"/>
        <v>20460</v>
      </c>
      <c r="S57" s="117">
        <f t="shared" si="185"/>
        <v>0</v>
      </c>
      <c r="T57" s="117">
        <f t="shared" si="185"/>
        <v>0</v>
      </c>
      <c r="U57" s="117">
        <f t="shared" si="185"/>
        <v>0</v>
      </c>
      <c r="V57" s="117">
        <f t="shared" si="185"/>
        <v>20460</v>
      </c>
      <c r="W57" s="112">
        <f t="shared" si="196"/>
        <v>4894</v>
      </c>
      <c r="X57" s="113"/>
      <c r="Y57" s="113"/>
      <c r="Z57" s="113"/>
      <c r="AA57" s="119">
        <v>4894</v>
      </c>
      <c r="AB57" s="112">
        <f t="shared" si="197"/>
        <v>4664</v>
      </c>
      <c r="AC57" s="113"/>
      <c r="AD57" s="113"/>
      <c r="AE57" s="113"/>
      <c r="AF57" s="119">
        <v>4664</v>
      </c>
      <c r="AG57" s="112">
        <f t="shared" si="198"/>
        <v>4891</v>
      </c>
      <c r="AH57" s="113"/>
      <c r="AI57" s="113"/>
      <c r="AJ57" s="113"/>
      <c r="AK57" s="119">
        <v>4891</v>
      </c>
      <c r="AL57" s="112">
        <f t="shared" si="199"/>
        <v>14449</v>
      </c>
      <c r="AM57" s="117">
        <f t="shared" si="186"/>
        <v>0</v>
      </c>
      <c r="AN57" s="117">
        <f t="shared" si="186"/>
        <v>0</v>
      </c>
      <c r="AO57" s="117">
        <f t="shared" si="186"/>
        <v>0</v>
      </c>
      <c r="AP57" s="117">
        <f t="shared" si="186"/>
        <v>14449</v>
      </c>
      <c r="AQ57" s="112">
        <f t="shared" si="200"/>
        <v>34909</v>
      </c>
      <c r="AR57" s="117">
        <f t="shared" si="187"/>
        <v>0</v>
      </c>
      <c r="AS57" s="117">
        <f t="shared" si="187"/>
        <v>0</v>
      </c>
      <c r="AT57" s="117">
        <f t="shared" si="187"/>
        <v>0</v>
      </c>
      <c r="AU57" s="117">
        <f t="shared" si="187"/>
        <v>34909</v>
      </c>
      <c r="AV57" s="112">
        <f t="shared" si="201"/>
        <v>4969</v>
      </c>
      <c r="AW57" s="113"/>
      <c r="AX57" s="113"/>
      <c r="AY57" s="113"/>
      <c r="AZ57" s="119">
        <v>4969</v>
      </c>
      <c r="BA57" s="112">
        <f t="shared" si="202"/>
        <v>5107</v>
      </c>
      <c r="BB57" s="113"/>
      <c r="BC57" s="113"/>
      <c r="BD57" s="113"/>
      <c r="BE57" s="119">
        <v>5107</v>
      </c>
      <c r="BF57" s="112">
        <f t="shared" si="203"/>
        <v>6085</v>
      </c>
      <c r="BG57" s="113"/>
      <c r="BH57" s="113"/>
      <c r="BI57" s="113"/>
      <c r="BJ57" s="119">
        <v>6085</v>
      </c>
      <c r="BK57" s="112">
        <f t="shared" si="204"/>
        <v>16161</v>
      </c>
      <c r="BL57" s="117">
        <f t="shared" si="188"/>
        <v>0</v>
      </c>
      <c r="BM57" s="117">
        <f t="shared" si="188"/>
        <v>0</v>
      </c>
      <c r="BN57" s="117">
        <f t="shared" si="188"/>
        <v>0</v>
      </c>
      <c r="BO57" s="117">
        <f t="shared" si="188"/>
        <v>16161</v>
      </c>
      <c r="BP57" s="112">
        <f t="shared" si="205"/>
        <v>5301</v>
      </c>
      <c r="BQ57" s="113"/>
      <c r="BR57" s="113"/>
      <c r="BS57" s="113"/>
      <c r="BT57" s="119">
        <v>5301</v>
      </c>
      <c r="BU57" s="112">
        <f t="shared" si="206"/>
        <v>5113</v>
      </c>
      <c r="BV57" s="113"/>
      <c r="BW57" s="113"/>
      <c r="BX57" s="113"/>
      <c r="BY57" s="119">
        <v>5113</v>
      </c>
      <c r="BZ57" s="112">
        <f t="shared" si="207"/>
        <v>5174</v>
      </c>
      <c r="CA57" s="113"/>
      <c r="CB57" s="113"/>
      <c r="CC57" s="113"/>
      <c r="CD57" s="119">
        <v>5174</v>
      </c>
      <c r="CE57" s="112">
        <f t="shared" si="208"/>
        <v>15588</v>
      </c>
      <c r="CF57" s="117">
        <f t="shared" si="189"/>
        <v>0</v>
      </c>
      <c r="CG57" s="117">
        <f t="shared" si="189"/>
        <v>0</v>
      </c>
      <c r="CH57" s="117">
        <f t="shared" si="189"/>
        <v>0</v>
      </c>
      <c r="CI57" s="117">
        <f t="shared" si="189"/>
        <v>15588</v>
      </c>
      <c r="CJ57" s="112">
        <f t="shared" si="209"/>
        <v>31749</v>
      </c>
      <c r="CK57" s="117">
        <f t="shared" si="190"/>
        <v>0</v>
      </c>
      <c r="CL57" s="117">
        <f t="shared" si="190"/>
        <v>0</v>
      </c>
      <c r="CM57" s="117">
        <f t="shared" si="190"/>
        <v>0</v>
      </c>
      <c r="CN57" s="117">
        <f t="shared" si="190"/>
        <v>31749</v>
      </c>
      <c r="CO57" s="112">
        <f t="shared" si="210"/>
        <v>66658</v>
      </c>
      <c r="CP57" s="117">
        <f t="shared" si="191"/>
        <v>0</v>
      </c>
      <c r="CQ57" s="117">
        <f t="shared" si="191"/>
        <v>0</v>
      </c>
      <c r="CR57" s="117">
        <f t="shared" si="191"/>
        <v>0</v>
      </c>
      <c r="CS57" s="117">
        <f t="shared" si="191"/>
        <v>66658</v>
      </c>
    </row>
    <row r="58" spans="1:97">
      <c r="A58" s="110">
        <v>9</v>
      </c>
      <c r="B58" s="136" t="s">
        <v>88</v>
      </c>
      <c r="C58" s="112">
        <f t="shared" si="192"/>
        <v>4054</v>
      </c>
      <c r="D58" s="113"/>
      <c r="E58" s="113"/>
      <c r="F58" s="113"/>
      <c r="G58" s="119">
        <v>4054</v>
      </c>
      <c r="H58" s="112">
        <f t="shared" si="193"/>
        <v>2664</v>
      </c>
      <c r="I58" s="113"/>
      <c r="J58" s="113"/>
      <c r="K58" s="113"/>
      <c r="L58" s="119">
        <v>2664</v>
      </c>
      <c r="M58" s="112">
        <f t="shared" si="194"/>
        <v>2264</v>
      </c>
      <c r="N58" s="113"/>
      <c r="O58" s="113"/>
      <c r="P58" s="113"/>
      <c r="Q58" s="119">
        <v>2264</v>
      </c>
      <c r="R58" s="112">
        <f t="shared" si="195"/>
        <v>8982</v>
      </c>
      <c r="S58" s="117">
        <f t="shared" si="185"/>
        <v>0</v>
      </c>
      <c r="T58" s="117">
        <f t="shared" si="185"/>
        <v>0</v>
      </c>
      <c r="U58" s="117">
        <f t="shared" si="185"/>
        <v>0</v>
      </c>
      <c r="V58" s="117">
        <f t="shared" si="185"/>
        <v>8982</v>
      </c>
      <c r="W58" s="112">
        <f t="shared" si="196"/>
        <v>2468</v>
      </c>
      <c r="X58" s="113"/>
      <c r="Y58" s="113"/>
      <c r="Z58" s="113"/>
      <c r="AA58" s="119">
        <v>2468</v>
      </c>
      <c r="AB58" s="112">
        <f t="shared" si="197"/>
        <v>1783</v>
      </c>
      <c r="AC58" s="113"/>
      <c r="AD58" s="113"/>
      <c r="AE58" s="113"/>
      <c r="AF58" s="119">
        <v>1783</v>
      </c>
      <c r="AG58" s="112">
        <f t="shared" si="198"/>
        <v>2006</v>
      </c>
      <c r="AH58" s="113"/>
      <c r="AI58" s="113"/>
      <c r="AJ58" s="113"/>
      <c r="AK58" s="119">
        <v>2006</v>
      </c>
      <c r="AL58" s="112">
        <f t="shared" si="199"/>
        <v>6257</v>
      </c>
      <c r="AM58" s="117">
        <f t="shared" si="186"/>
        <v>0</v>
      </c>
      <c r="AN58" s="117">
        <f t="shared" si="186"/>
        <v>0</v>
      </c>
      <c r="AO58" s="117">
        <f t="shared" si="186"/>
        <v>0</v>
      </c>
      <c r="AP58" s="117">
        <f t="shared" si="186"/>
        <v>6257</v>
      </c>
      <c r="AQ58" s="112">
        <f t="shared" si="200"/>
        <v>15239</v>
      </c>
      <c r="AR58" s="117">
        <f t="shared" si="187"/>
        <v>0</v>
      </c>
      <c r="AS58" s="117">
        <f t="shared" si="187"/>
        <v>0</v>
      </c>
      <c r="AT58" s="117">
        <f t="shared" si="187"/>
        <v>0</v>
      </c>
      <c r="AU58" s="117">
        <f t="shared" si="187"/>
        <v>15239</v>
      </c>
      <c r="AV58" s="112">
        <f t="shared" si="201"/>
        <v>2004</v>
      </c>
      <c r="AW58" s="113"/>
      <c r="AX58" s="113"/>
      <c r="AY58" s="113"/>
      <c r="AZ58" s="119">
        <v>2004</v>
      </c>
      <c r="BA58" s="112">
        <f t="shared" si="202"/>
        <v>2244</v>
      </c>
      <c r="BB58" s="113"/>
      <c r="BC58" s="113"/>
      <c r="BD58" s="113"/>
      <c r="BE58" s="119">
        <v>2244</v>
      </c>
      <c r="BF58" s="112">
        <f t="shared" si="203"/>
        <v>1751</v>
      </c>
      <c r="BG58" s="113"/>
      <c r="BH58" s="113"/>
      <c r="BI58" s="113"/>
      <c r="BJ58" s="119">
        <v>1751</v>
      </c>
      <c r="BK58" s="112">
        <f t="shared" si="204"/>
        <v>5999</v>
      </c>
      <c r="BL58" s="117">
        <f t="shared" si="188"/>
        <v>0</v>
      </c>
      <c r="BM58" s="117">
        <f t="shared" si="188"/>
        <v>0</v>
      </c>
      <c r="BN58" s="117">
        <f t="shared" si="188"/>
        <v>0</v>
      </c>
      <c r="BO58" s="117">
        <f t="shared" si="188"/>
        <v>5999</v>
      </c>
      <c r="BP58" s="112">
        <f t="shared" si="205"/>
        <v>1800</v>
      </c>
      <c r="BQ58" s="113"/>
      <c r="BR58" s="113"/>
      <c r="BS58" s="113"/>
      <c r="BT58" s="119">
        <v>1800</v>
      </c>
      <c r="BU58" s="112">
        <f t="shared" si="206"/>
        <v>4858</v>
      </c>
      <c r="BV58" s="113"/>
      <c r="BW58" s="113"/>
      <c r="BX58" s="113"/>
      <c r="BY58" s="119">
        <v>4858</v>
      </c>
      <c r="BZ58" s="112">
        <f t="shared" si="207"/>
        <v>4521</v>
      </c>
      <c r="CA58" s="113"/>
      <c r="CB58" s="113"/>
      <c r="CC58" s="113"/>
      <c r="CD58" s="119">
        <v>4521</v>
      </c>
      <c r="CE58" s="112">
        <f t="shared" si="208"/>
        <v>11179</v>
      </c>
      <c r="CF58" s="117">
        <f t="shared" si="189"/>
        <v>0</v>
      </c>
      <c r="CG58" s="117">
        <f t="shared" si="189"/>
        <v>0</v>
      </c>
      <c r="CH58" s="117">
        <f t="shared" si="189"/>
        <v>0</v>
      </c>
      <c r="CI58" s="117">
        <f t="shared" si="189"/>
        <v>11179</v>
      </c>
      <c r="CJ58" s="112">
        <f t="shared" si="209"/>
        <v>17178</v>
      </c>
      <c r="CK58" s="117">
        <f t="shared" si="190"/>
        <v>0</v>
      </c>
      <c r="CL58" s="117">
        <f t="shared" si="190"/>
        <v>0</v>
      </c>
      <c r="CM58" s="117">
        <f t="shared" si="190"/>
        <v>0</v>
      </c>
      <c r="CN58" s="117">
        <f t="shared" si="190"/>
        <v>17178</v>
      </c>
      <c r="CO58" s="112">
        <f t="shared" si="210"/>
        <v>32417</v>
      </c>
      <c r="CP58" s="117">
        <f t="shared" si="191"/>
        <v>0</v>
      </c>
      <c r="CQ58" s="117">
        <f t="shared" si="191"/>
        <v>0</v>
      </c>
      <c r="CR58" s="117">
        <f t="shared" si="191"/>
        <v>0</v>
      </c>
      <c r="CS58" s="117">
        <f t="shared" si="191"/>
        <v>32417</v>
      </c>
    </row>
    <row r="59" spans="1:97">
      <c r="A59" s="110">
        <v>10</v>
      </c>
      <c r="B59" s="136" t="s">
        <v>89</v>
      </c>
      <c r="C59" s="112">
        <f t="shared" si="192"/>
        <v>0</v>
      </c>
      <c r="D59" s="113"/>
      <c r="E59" s="113"/>
      <c r="F59" s="113"/>
      <c r="G59" s="119">
        <v>0</v>
      </c>
      <c r="H59" s="112">
        <f t="shared" si="193"/>
        <v>0</v>
      </c>
      <c r="I59" s="113"/>
      <c r="J59" s="113"/>
      <c r="K59" s="113"/>
      <c r="L59" s="119">
        <v>0</v>
      </c>
      <c r="M59" s="112">
        <f t="shared" si="194"/>
        <v>0</v>
      </c>
      <c r="N59" s="113"/>
      <c r="O59" s="113"/>
      <c r="P59" s="113"/>
      <c r="Q59" s="119">
        <v>0</v>
      </c>
      <c r="R59" s="112">
        <f t="shared" si="195"/>
        <v>0</v>
      </c>
      <c r="S59" s="117">
        <f t="shared" si="185"/>
        <v>0</v>
      </c>
      <c r="T59" s="117">
        <f t="shared" si="185"/>
        <v>0</v>
      </c>
      <c r="U59" s="117">
        <f t="shared" si="185"/>
        <v>0</v>
      </c>
      <c r="V59" s="117">
        <f t="shared" si="185"/>
        <v>0</v>
      </c>
      <c r="W59" s="112">
        <f t="shared" si="196"/>
        <v>0</v>
      </c>
      <c r="X59" s="113"/>
      <c r="Y59" s="113"/>
      <c r="Z59" s="113"/>
      <c r="AA59" s="119">
        <v>0</v>
      </c>
      <c r="AB59" s="112">
        <f t="shared" si="197"/>
        <v>0</v>
      </c>
      <c r="AC59" s="113"/>
      <c r="AD59" s="113"/>
      <c r="AE59" s="113"/>
      <c r="AF59" s="119">
        <v>0</v>
      </c>
      <c r="AG59" s="112">
        <f t="shared" si="198"/>
        <v>0</v>
      </c>
      <c r="AH59" s="113"/>
      <c r="AI59" s="113"/>
      <c r="AJ59" s="113"/>
      <c r="AK59" s="119">
        <v>0</v>
      </c>
      <c r="AL59" s="112">
        <f t="shared" si="199"/>
        <v>0</v>
      </c>
      <c r="AM59" s="117">
        <f t="shared" si="186"/>
        <v>0</v>
      </c>
      <c r="AN59" s="117">
        <f t="shared" si="186"/>
        <v>0</v>
      </c>
      <c r="AO59" s="117">
        <f t="shared" si="186"/>
        <v>0</v>
      </c>
      <c r="AP59" s="117">
        <f t="shared" si="186"/>
        <v>0</v>
      </c>
      <c r="AQ59" s="112">
        <f t="shared" si="200"/>
        <v>0</v>
      </c>
      <c r="AR59" s="117">
        <f t="shared" si="187"/>
        <v>0</v>
      </c>
      <c r="AS59" s="117">
        <f t="shared" si="187"/>
        <v>0</v>
      </c>
      <c r="AT59" s="117">
        <f t="shared" si="187"/>
        <v>0</v>
      </c>
      <c r="AU59" s="117">
        <f t="shared" si="187"/>
        <v>0</v>
      </c>
      <c r="AV59" s="112">
        <f t="shared" si="201"/>
        <v>0</v>
      </c>
      <c r="AW59" s="113"/>
      <c r="AX59" s="113"/>
      <c r="AY59" s="113"/>
      <c r="AZ59" s="119">
        <v>0</v>
      </c>
      <c r="BA59" s="112">
        <f t="shared" si="202"/>
        <v>0</v>
      </c>
      <c r="BB59" s="113"/>
      <c r="BC59" s="113"/>
      <c r="BD59" s="113"/>
      <c r="BE59" s="119">
        <v>0</v>
      </c>
      <c r="BF59" s="112">
        <f t="shared" si="203"/>
        <v>0</v>
      </c>
      <c r="BG59" s="113"/>
      <c r="BH59" s="113"/>
      <c r="BI59" s="113"/>
      <c r="BJ59" s="119">
        <v>0</v>
      </c>
      <c r="BK59" s="112">
        <f t="shared" si="204"/>
        <v>0</v>
      </c>
      <c r="BL59" s="117">
        <f t="shared" si="188"/>
        <v>0</v>
      </c>
      <c r="BM59" s="117">
        <f t="shared" si="188"/>
        <v>0</v>
      </c>
      <c r="BN59" s="117">
        <f t="shared" si="188"/>
        <v>0</v>
      </c>
      <c r="BO59" s="117">
        <f t="shared" si="188"/>
        <v>0</v>
      </c>
      <c r="BP59" s="112">
        <f t="shared" si="205"/>
        <v>0</v>
      </c>
      <c r="BQ59" s="113"/>
      <c r="BR59" s="113"/>
      <c r="BS59" s="113"/>
      <c r="BT59" s="119">
        <v>0</v>
      </c>
      <c r="BU59" s="112">
        <f t="shared" si="206"/>
        <v>0</v>
      </c>
      <c r="BV59" s="113"/>
      <c r="BW59" s="113"/>
      <c r="BX59" s="113"/>
      <c r="BY59" s="119">
        <v>0</v>
      </c>
      <c r="BZ59" s="112">
        <f t="shared" si="207"/>
        <v>0</v>
      </c>
      <c r="CA59" s="113"/>
      <c r="CB59" s="113"/>
      <c r="CC59" s="113"/>
      <c r="CD59" s="119">
        <v>0</v>
      </c>
      <c r="CE59" s="112">
        <f t="shared" si="208"/>
        <v>0</v>
      </c>
      <c r="CF59" s="117">
        <f t="shared" si="189"/>
        <v>0</v>
      </c>
      <c r="CG59" s="117">
        <f t="shared" si="189"/>
        <v>0</v>
      </c>
      <c r="CH59" s="117">
        <f t="shared" si="189"/>
        <v>0</v>
      </c>
      <c r="CI59" s="117">
        <f t="shared" si="189"/>
        <v>0</v>
      </c>
      <c r="CJ59" s="112">
        <f t="shared" si="209"/>
        <v>0</v>
      </c>
      <c r="CK59" s="117">
        <f t="shared" si="190"/>
        <v>0</v>
      </c>
      <c r="CL59" s="117">
        <f t="shared" si="190"/>
        <v>0</v>
      </c>
      <c r="CM59" s="117">
        <f t="shared" si="190"/>
        <v>0</v>
      </c>
      <c r="CN59" s="117">
        <f t="shared" si="190"/>
        <v>0</v>
      </c>
      <c r="CO59" s="112">
        <f t="shared" si="210"/>
        <v>0</v>
      </c>
      <c r="CP59" s="117">
        <f t="shared" si="191"/>
        <v>0</v>
      </c>
      <c r="CQ59" s="117">
        <f t="shared" si="191"/>
        <v>0</v>
      </c>
      <c r="CR59" s="117">
        <f t="shared" si="191"/>
        <v>0</v>
      </c>
      <c r="CS59" s="117">
        <f t="shared" si="191"/>
        <v>0</v>
      </c>
    </row>
    <row r="60" spans="1:97">
      <c r="A60" s="110">
        <v>11</v>
      </c>
      <c r="B60" s="136" t="s">
        <v>90</v>
      </c>
      <c r="C60" s="112">
        <f t="shared" si="192"/>
        <v>6290</v>
      </c>
      <c r="D60" s="113"/>
      <c r="E60" s="113"/>
      <c r="F60" s="113"/>
      <c r="G60" s="119">
        <v>6290</v>
      </c>
      <c r="H60" s="112">
        <f t="shared" si="193"/>
        <v>6206</v>
      </c>
      <c r="I60" s="113"/>
      <c r="J60" s="113"/>
      <c r="K60" s="113"/>
      <c r="L60" s="119">
        <v>6206</v>
      </c>
      <c r="M60" s="112">
        <f t="shared" si="194"/>
        <v>6144</v>
      </c>
      <c r="N60" s="113"/>
      <c r="O60" s="113"/>
      <c r="P60" s="113"/>
      <c r="Q60" s="119">
        <v>6144</v>
      </c>
      <c r="R60" s="112">
        <f t="shared" si="195"/>
        <v>18640</v>
      </c>
      <c r="S60" s="117">
        <f t="shared" si="185"/>
        <v>0</v>
      </c>
      <c r="T60" s="117">
        <f t="shared" si="185"/>
        <v>0</v>
      </c>
      <c r="U60" s="117">
        <f t="shared" si="185"/>
        <v>0</v>
      </c>
      <c r="V60" s="117">
        <f t="shared" si="185"/>
        <v>18640</v>
      </c>
      <c r="W60" s="112">
        <f t="shared" si="196"/>
        <v>7151</v>
      </c>
      <c r="X60" s="113"/>
      <c r="Y60" s="113"/>
      <c r="Z60" s="113"/>
      <c r="AA60" s="119">
        <v>7151</v>
      </c>
      <c r="AB60" s="112">
        <f t="shared" si="197"/>
        <v>5223</v>
      </c>
      <c r="AC60" s="113"/>
      <c r="AD60" s="113"/>
      <c r="AE60" s="113"/>
      <c r="AF60" s="119">
        <v>5223</v>
      </c>
      <c r="AG60" s="112">
        <f t="shared" si="198"/>
        <v>5932</v>
      </c>
      <c r="AH60" s="113"/>
      <c r="AI60" s="113"/>
      <c r="AJ60" s="113"/>
      <c r="AK60" s="119">
        <v>5932</v>
      </c>
      <c r="AL60" s="112">
        <f t="shared" si="199"/>
        <v>18306</v>
      </c>
      <c r="AM60" s="117">
        <f t="shared" si="186"/>
        <v>0</v>
      </c>
      <c r="AN60" s="117">
        <f t="shared" si="186"/>
        <v>0</v>
      </c>
      <c r="AO60" s="117">
        <f t="shared" si="186"/>
        <v>0</v>
      </c>
      <c r="AP60" s="117">
        <f t="shared" si="186"/>
        <v>18306</v>
      </c>
      <c r="AQ60" s="112">
        <f t="shared" si="200"/>
        <v>36946</v>
      </c>
      <c r="AR60" s="117">
        <f t="shared" si="187"/>
        <v>0</v>
      </c>
      <c r="AS60" s="117">
        <f t="shared" si="187"/>
        <v>0</v>
      </c>
      <c r="AT60" s="117">
        <f t="shared" si="187"/>
        <v>0</v>
      </c>
      <c r="AU60" s="117">
        <f t="shared" si="187"/>
        <v>36946</v>
      </c>
      <c r="AV60" s="112">
        <f t="shared" si="201"/>
        <v>4273</v>
      </c>
      <c r="AW60" s="113"/>
      <c r="AX60" s="113"/>
      <c r="AY60" s="113"/>
      <c r="AZ60" s="119">
        <v>4273</v>
      </c>
      <c r="BA60" s="112">
        <f t="shared" si="202"/>
        <v>4259</v>
      </c>
      <c r="BB60" s="113"/>
      <c r="BC60" s="113"/>
      <c r="BD60" s="113"/>
      <c r="BE60" s="119">
        <v>4259</v>
      </c>
      <c r="BF60" s="112">
        <f t="shared" si="203"/>
        <v>7096</v>
      </c>
      <c r="BG60" s="113"/>
      <c r="BH60" s="113"/>
      <c r="BI60" s="113"/>
      <c r="BJ60" s="119">
        <v>7096</v>
      </c>
      <c r="BK60" s="112">
        <f t="shared" si="204"/>
        <v>15628</v>
      </c>
      <c r="BL60" s="117">
        <f t="shared" si="188"/>
        <v>0</v>
      </c>
      <c r="BM60" s="117">
        <f t="shared" si="188"/>
        <v>0</v>
      </c>
      <c r="BN60" s="117">
        <f t="shared" si="188"/>
        <v>0</v>
      </c>
      <c r="BO60" s="117">
        <f t="shared" si="188"/>
        <v>15628</v>
      </c>
      <c r="BP60" s="112">
        <f t="shared" si="205"/>
        <v>6953</v>
      </c>
      <c r="BQ60" s="113"/>
      <c r="BR60" s="113"/>
      <c r="BS60" s="113"/>
      <c r="BT60" s="119">
        <v>6953</v>
      </c>
      <c r="BU60" s="112">
        <f t="shared" si="206"/>
        <v>5209</v>
      </c>
      <c r="BV60" s="113"/>
      <c r="BW60" s="113"/>
      <c r="BX60" s="113"/>
      <c r="BY60" s="119">
        <v>5209</v>
      </c>
      <c r="BZ60" s="112">
        <f t="shared" si="207"/>
        <v>4683</v>
      </c>
      <c r="CA60" s="113"/>
      <c r="CB60" s="113"/>
      <c r="CC60" s="113"/>
      <c r="CD60" s="119">
        <v>4683</v>
      </c>
      <c r="CE60" s="112">
        <f t="shared" si="208"/>
        <v>16845</v>
      </c>
      <c r="CF60" s="117">
        <f t="shared" si="189"/>
        <v>0</v>
      </c>
      <c r="CG60" s="117">
        <f t="shared" si="189"/>
        <v>0</v>
      </c>
      <c r="CH60" s="117">
        <f t="shared" si="189"/>
        <v>0</v>
      </c>
      <c r="CI60" s="117">
        <f t="shared" si="189"/>
        <v>16845</v>
      </c>
      <c r="CJ60" s="112">
        <f t="shared" si="209"/>
        <v>32473</v>
      </c>
      <c r="CK60" s="117">
        <f t="shared" si="190"/>
        <v>0</v>
      </c>
      <c r="CL60" s="117">
        <f t="shared" si="190"/>
        <v>0</v>
      </c>
      <c r="CM60" s="117">
        <f t="shared" si="190"/>
        <v>0</v>
      </c>
      <c r="CN60" s="117">
        <f t="shared" si="190"/>
        <v>32473</v>
      </c>
      <c r="CO60" s="112">
        <f t="shared" si="210"/>
        <v>69419</v>
      </c>
      <c r="CP60" s="117">
        <f t="shared" si="191"/>
        <v>0</v>
      </c>
      <c r="CQ60" s="117">
        <f t="shared" si="191"/>
        <v>0</v>
      </c>
      <c r="CR60" s="117">
        <f t="shared" si="191"/>
        <v>0</v>
      </c>
      <c r="CS60" s="117">
        <f t="shared" si="191"/>
        <v>69419</v>
      </c>
    </row>
    <row r="61" spans="1:97">
      <c r="A61" s="110">
        <v>12</v>
      </c>
      <c r="B61" s="136" t="s">
        <v>91</v>
      </c>
      <c r="C61" s="112">
        <f t="shared" si="192"/>
        <v>5972</v>
      </c>
      <c r="D61" s="113"/>
      <c r="E61" s="113"/>
      <c r="F61" s="113"/>
      <c r="G61" s="119">
        <v>5972</v>
      </c>
      <c r="H61" s="112">
        <f t="shared" si="193"/>
        <v>5774</v>
      </c>
      <c r="I61" s="113"/>
      <c r="J61" s="113"/>
      <c r="K61" s="113"/>
      <c r="L61" s="119">
        <v>5774</v>
      </c>
      <c r="M61" s="112">
        <f t="shared" si="194"/>
        <v>8346</v>
      </c>
      <c r="N61" s="113"/>
      <c r="O61" s="113"/>
      <c r="P61" s="113"/>
      <c r="Q61" s="119">
        <v>8346</v>
      </c>
      <c r="R61" s="112">
        <f t="shared" si="195"/>
        <v>20092</v>
      </c>
      <c r="S61" s="117">
        <f t="shared" si="185"/>
        <v>0</v>
      </c>
      <c r="T61" s="117">
        <f t="shared" si="185"/>
        <v>0</v>
      </c>
      <c r="U61" s="117">
        <f t="shared" si="185"/>
        <v>0</v>
      </c>
      <c r="V61" s="117">
        <f t="shared" si="185"/>
        <v>20092</v>
      </c>
      <c r="W61" s="112">
        <f t="shared" si="196"/>
        <v>8279</v>
      </c>
      <c r="X61" s="113"/>
      <c r="Y61" s="113"/>
      <c r="Z61" s="113"/>
      <c r="AA61" s="119">
        <v>8279</v>
      </c>
      <c r="AB61" s="112">
        <f t="shared" si="197"/>
        <v>4896</v>
      </c>
      <c r="AC61" s="113"/>
      <c r="AD61" s="113"/>
      <c r="AE61" s="113"/>
      <c r="AF61" s="119">
        <v>4896</v>
      </c>
      <c r="AG61" s="112">
        <f t="shared" si="198"/>
        <v>4883</v>
      </c>
      <c r="AH61" s="113"/>
      <c r="AI61" s="113"/>
      <c r="AJ61" s="113"/>
      <c r="AK61" s="119">
        <v>4883</v>
      </c>
      <c r="AL61" s="112">
        <f t="shared" si="199"/>
        <v>18058</v>
      </c>
      <c r="AM61" s="117">
        <f t="shared" si="186"/>
        <v>0</v>
      </c>
      <c r="AN61" s="117">
        <f t="shared" si="186"/>
        <v>0</v>
      </c>
      <c r="AO61" s="117">
        <f t="shared" si="186"/>
        <v>0</v>
      </c>
      <c r="AP61" s="117">
        <f t="shared" si="186"/>
        <v>18058</v>
      </c>
      <c r="AQ61" s="112">
        <f t="shared" si="200"/>
        <v>38150</v>
      </c>
      <c r="AR61" s="117">
        <f t="shared" si="187"/>
        <v>0</v>
      </c>
      <c r="AS61" s="117">
        <f t="shared" si="187"/>
        <v>0</v>
      </c>
      <c r="AT61" s="117">
        <f t="shared" si="187"/>
        <v>0</v>
      </c>
      <c r="AU61" s="117">
        <f t="shared" si="187"/>
        <v>38150</v>
      </c>
      <c r="AV61" s="112">
        <f t="shared" si="201"/>
        <v>5128</v>
      </c>
      <c r="AW61" s="113"/>
      <c r="AX61" s="113"/>
      <c r="AY61" s="113"/>
      <c r="AZ61" s="119">
        <v>5128</v>
      </c>
      <c r="BA61" s="112">
        <f t="shared" si="202"/>
        <v>4965</v>
      </c>
      <c r="BB61" s="113"/>
      <c r="BC61" s="113"/>
      <c r="BD61" s="113"/>
      <c r="BE61" s="119">
        <v>4965</v>
      </c>
      <c r="BF61" s="112">
        <f t="shared" si="203"/>
        <v>8088</v>
      </c>
      <c r="BG61" s="113"/>
      <c r="BH61" s="113"/>
      <c r="BI61" s="113"/>
      <c r="BJ61" s="119">
        <v>8088</v>
      </c>
      <c r="BK61" s="112">
        <f t="shared" si="204"/>
        <v>18181</v>
      </c>
      <c r="BL61" s="117">
        <f t="shared" si="188"/>
        <v>0</v>
      </c>
      <c r="BM61" s="117">
        <f t="shared" si="188"/>
        <v>0</v>
      </c>
      <c r="BN61" s="117">
        <f t="shared" si="188"/>
        <v>0</v>
      </c>
      <c r="BO61" s="117">
        <f t="shared" si="188"/>
        <v>18181</v>
      </c>
      <c r="BP61" s="112">
        <f t="shared" si="205"/>
        <v>7691</v>
      </c>
      <c r="BQ61" s="113"/>
      <c r="BR61" s="113"/>
      <c r="BS61" s="113"/>
      <c r="BT61" s="119">
        <v>7691</v>
      </c>
      <c r="BU61" s="112">
        <f t="shared" si="206"/>
        <v>7653</v>
      </c>
      <c r="BV61" s="113"/>
      <c r="BW61" s="113"/>
      <c r="BX61" s="113"/>
      <c r="BY61" s="119">
        <v>7653</v>
      </c>
      <c r="BZ61" s="112">
        <f t="shared" si="207"/>
        <v>6050</v>
      </c>
      <c r="CA61" s="113"/>
      <c r="CB61" s="113"/>
      <c r="CC61" s="113"/>
      <c r="CD61" s="119">
        <v>6050</v>
      </c>
      <c r="CE61" s="112">
        <f t="shared" si="208"/>
        <v>21394</v>
      </c>
      <c r="CF61" s="117">
        <f t="shared" si="189"/>
        <v>0</v>
      </c>
      <c r="CG61" s="117">
        <f t="shared" si="189"/>
        <v>0</v>
      </c>
      <c r="CH61" s="117">
        <f t="shared" si="189"/>
        <v>0</v>
      </c>
      <c r="CI61" s="117">
        <f t="shared" si="189"/>
        <v>21394</v>
      </c>
      <c r="CJ61" s="112">
        <f t="shared" si="209"/>
        <v>39575</v>
      </c>
      <c r="CK61" s="117">
        <f t="shared" si="190"/>
        <v>0</v>
      </c>
      <c r="CL61" s="117">
        <f t="shared" si="190"/>
        <v>0</v>
      </c>
      <c r="CM61" s="117">
        <f t="shared" si="190"/>
        <v>0</v>
      </c>
      <c r="CN61" s="117">
        <f t="shared" si="190"/>
        <v>39575</v>
      </c>
      <c r="CO61" s="112">
        <f t="shared" si="210"/>
        <v>77725</v>
      </c>
      <c r="CP61" s="117">
        <f t="shared" si="191"/>
        <v>0</v>
      </c>
      <c r="CQ61" s="117">
        <f t="shared" si="191"/>
        <v>0</v>
      </c>
      <c r="CR61" s="117">
        <f t="shared" si="191"/>
        <v>0</v>
      </c>
      <c r="CS61" s="117">
        <f t="shared" si="191"/>
        <v>77725</v>
      </c>
    </row>
    <row r="62" spans="1:97">
      <c r="A62" s="110">
        <v>13</v>
      </c>
      <c r="B62" s="136" t="s">
        <v>92</v>
      </c>
      <c r="C62" s="112">
        <f t="shared" si="192"/>
        <v>888</v>
      </c>
      <c r="D62" s="113"/>
      <c r="E62" s="113"/>
      <c r="F62" s="113"/>
      <c r="G62" s="119">
        <v>888</v>
      </c>
      <c r="H62" s="112">
        <f t="shared" si="193"/>
        <v>987</v>
      </c>
      <c r="I62" s="113"/>
      <c r="J62" s="113"/>
      <c r="K62" s="113"/>
      <c r="L62" s="119">
        <v>987</v>
      </c>
      <c r="M62" s="112">
        <f t="shared" si="194"/>
        <v>1616</v>
      </c>
      <c r="N62" s="113"/>
      <c r="O62" s="113"/>
      <c r="P62" s="113"/>
      <c r="Q62" s="119">
        <v>1616</v>
      </c>
      <c r="R62" s="112">
        <f t="shared" si="195"/>
        <v>3491</v>
      </c>
      <c r="S62" s="117">
        <f t="shared" si="185"/>
        <v>0</v>
      </c>
      <c r="T62" s="117">
        <f t="shared" si="185"/>
        <v>0</v>
      </c>
      <c r="U62" s="117">
        <f t="shared" si="185"/>
        <v>0</v>
      </c>
      <c r="V62" s="117">
        <f t="shared" si="185"/>
        <v>3491</v>
      </c>
      <c r="W62" s="112">
        <f t="shared" si="196"/>
        <v>1990</v>
      </c>
      <c r="X62" s="113"/>
      <c r="Y62" s="113"/>
      <c r="Z62" s="113"/>
      <c r="AA62" s="119">
        <v>1990</v>
      </c>
      <c r="AB62" s="112">
        <f t="shared" si="197"/>
        <v>1059</v>
      </c>
      <c r="AC62" s="113"/>
      <c r="AD62" s="113"/>
      <c r="AE62" s="113"/>
      <c r="AF62" s="119">
        <v>1059</v>
      </c>
      <c r="AG62" s="112">
        <f t="shared" si="198"/>
        <v>82</v>
      </c>
      <c r="AH62" s="113"/>
      <c r="AI62" s="113"/>
      <c r="AJ62" s="113"/>
      <c r="AK62" s="119">
        <v>82</v>
      </c>
      <c r="AL62" s="112">
        <f t="shared" si="199"/>
        <v>3131</v>
      </c>
      <c r="AM62" s="117">
        <f t="shared" si="186"/>
        <v>0</v>
      </c>
      <c r="AN62" s="117">
        <f t="shared" si="186"/>
        <v>0</v>
      </c>
      <c r="AO62" s="117">
        <f t="shared" si="186"/>
        <v>0</v>
      </c>
      <c r="AP62" s="117">
        <f t="shared" si="186"/>
        <v>3131</v>
      </c>
      <c r="AQ62" s="112">
        <f t="shared" si="200"/>
        <v>6622</v>
      </c>
      <c r="AR62" s="117">
        <f t="shared" si="187"/>
        <v>0</v>
      </c>
      <c r="AS62" s="117">
        <f t="shared" si="187"/>
        <v>0</v>
      </c>
      <c r="AT62" s="117">
        <f t="shared" si="187"/>
        <v>0</v>
      </c>
      <c r="AU62" s="117">
        <f t="shared" si="187"/>
        <v>6622</v>
      </c>
      <c r="AV62" s="112">
        <f t="shared" si="201"/>
        <v>0</v>
      </c>
      <c r="AW62" s="113"/>
      <c r="AX62" s="113"/>
      <c r="AY62" s="113"/>
      <c r="AZ62" s="119">
        <v>0</v>
      </c>
      <c r="BA62" s="112">
        <f t="shared" si="202"/>
        <v>0</v>
      </c>
      <c r="BB62" s="113"/>
      <c r="BC62" s="113"/>
      <c r="BD62" s="113"/>
      <c r="BE62" s="119">
        <v>0</v>
      </c>
      <c r="BF62" s="112">
        <f t="shared" si="203"/>
        <v>6607</v>
      </c>
      <c r="BG62" s="113"/>
      <c r="BH62" s="113"/>
      <c r="BI62" s="113"/>
      <c r="BJ62" s="119">
        <v>6607</v>
      </c>
      <c r="BK62" s="112">
        <f t="shared" si="204"/>
        <v>6607</v>
      </c>
      <c r="BL62" s="117">
        <f t="shared" si="188"/>
        <v>0</v>
      </c>
      <c r="BM62" s="117">
        <f t="shared" si="188"/>
        <v>0</v>
      </c>
      <c r="BN62" s="117">
        <f t="shared" si="188"/>
        <v>0</v>
      </c>
      <c r="BO62" s="117">
        <f t="shared" si="188"/>
        <v>6607</v>
      </c>
      <c r="BP62" s="112">
        <f t="shared" si="205"/>
        <v>1893</v>
      </c>
      <c r="BQ62" s="113"/>
      <c r="BR62" s="113"/>
      <c r="BS62" s="113"/>
      <c r="BT62" s="119">
        <v>1893</v>
      </c>
      <c r="BU62" s="112">
        <f t="shared" si="206"/>
        <v>2057</v>
      </c>
      <c r="BV62" s="113"/>
      <c r="BW62" s="113"/>
      <c r="BX62" s="113"/>
      <c r="BY62" s="119">
        <v>2057</v>
      </c>
      <c r="BZ62" s="112">
        <f t="shared" si="207"/>
        <v>2092</v>
      </c>
      <c r="CA62" s="113"/>
      <c r="CB62" s="113"/>
      <c r="CC62" s="113"/>
      <c r="CD62" s="119">
        <v>2092</v>
      </c>
      <c r="CE62" s="112">
        <f t="shared" si="208"/>
        <v>6042</v>
      </c>
      <c r="CF62" s="117">
        <f t="shared" si="189"/>
        <v>0</v>
      </c>
      <c r="CG62" s="117">
        <f t="shared" si="189"/>
        <v>0</v>
      </c>
      <c r="CH62" s="117">
        <f t="shared" si="189"/>
        <v>0</v>
      </c>
      <c r="CI62" s="117">
        <f t="shared" si="189"/>
        <v>6042</v>
      </c>
      <c r="CJ62" s="112">
        <f t="shared" si="209"/>
        <v>12649</v>
      </c>
      <c r="CK62" s="117">
        <f t="shared" si="190"/>
        <v>0</v>
      </c>
      <c r="CL62" s="117">
        <f t="shared" si="190"/>
        <v>0</v>
      </c>
      <c r="CM62" s="117">
        <f t="shared" si="190"/>
        <v>0</v>
      </c>
      <c r="CN62" s="117">
        <f t="shared" si="190"/>
        <v>12649</v>
      </c>
      <c r="CO62" s="112">
        <f t="shared" si="210"/>
        <v>19271</v>
      </c>
      <c r="CP62" s="117">
        <f t="shared" si="191"/>
        <v>0</v>
      </c>
      <c r="CQ62" s="117">
        <f t="shared" si="191"/>
        <v>0</v>
      </c>
      <c r="CR62" s="117">
        <f t="shared" si="191"/>
        <v>0</v>
      </c>
      <c r="CS62" s="117">
        <f t="shared" si="191"/>
        <v>19271</v>
      </c>
    </row>
    <row r="63" spans="1:97">
      <c r="A63" s="110">
        <v>14</v>
      </c>
      <c r="B63" s="136" t="s">
        <v>93</v>
      </c>
      <c r="C63" s="112">
        <f t="shared" si="192"/>
        <v>582</v>
      </c>
      <c r="D63" s="113"/>
      <c r="E63" s="113"/>
      <c r="F63" s="113"/>
      <c r="G63" s="119">
        <v>582</v>
      </c>
      <c r="H63" s="112">
        <f t="shared" si="193"/>
        <v>552</v>
      </c>
      <c r="I63" s="113"/>
      <c r="J63" s="113"/>
      <c r="K63" s="113"/>
      <c r="L63" s="119">
        <v>552</v>
      </c>
      <c r="M63" s="112">
        <f t="shared" si="194"/>
        <v>844</v>
      </c>
      <c r="N63" s="113"/>
      <c r="O63" s="113"/>
      <c r="P63" s="113"/>
      <c r="Q63" s="119">
        <v>844</v>
      </c>
      <c r="R63" s="112">
        <f t="shared" si="195"/>
        <v>1978</v>
      </c>
      <c r="S63" s="117">
        <f t="shared" si="185"/>
        <v>0</v>
      </c>
      <c r="T63" s="117">
        <f t="shared" si="185"/>
        <v>0</v>
      </c>
      <c r="U63" s="117">
        <f t="shared" si="185"/>
        <v>0</v>
      </c>
      <c r="V63" s="117">
        <f t="shared" si="185"/>
        <v>1978</v>
      </c>
      <c r="W63" s="112">
        <f t="shared" si="196"/>
        <v>1100</v>
      </c>
      <c r="X63" s="113"/>
      <c r="Y63" s="113"/>
      <c r="Z63" s="113"/>
      <c r="AA63" s="119">
        <v>1100</v>
      </c>
      <c r="AB63" s="112">
        <f t="shared" si="197"/>
        <v>148</v>
      </c>
      <c r="AC63" s="113"/>
      <c r="AD63" s="113"/>
      <c r="AE63" s="113"/>
      <c r="AF63" s="119">
        <v>148</v>
      </c>
      <c r="AG63" s="112">
        <f t="shared" si="198"/>
        <v>616</v>
      </c>
      <c r="AH63" s="113"/>
      <c r="AI63" s="113"/>
      <c r="AJ63" s="113"/>
      <c r="AK63" s="119">
        <v>616</v>
      </c>
      <c r="AL63" s="112">
        <f t="shared" si="199"/>
        <v>1864</v>
      </c>
      <c r="AM63" s="117">
        <f t="shared" si="186"/>
        <v>0</v>
      </c>
      <c r="AN63" s="117">
        <f t="shared" si="186"/>
        <v>0</v>
      </c>
      <c r="AO63" s="117">
        <f t="shared" si="186"/>
        <v>0</v>
      </c>
      <c r="AP63" s="117">
        <f t="shared" si="186"/>
        <v>1864</v>
      </c>
      <c r="AQ63" s="112">
        <f t="shared" si="200"/>
        <v>3842</v>
      </c>
      <c r="AR63" s="117">
        <f t="shared" si="187"/>
        <v>0</v>
      </c>
      <c r="AS63" s="117">
        <f t="shared" si="187"/>
        <v>0</v>
      </c>
      <c r="AT63" s="117">
        <f t="shared" si="187"/>
        <v>0</v>
      </c>
      <c r="AU63" s="117">
        <f t="shared" si="187"/>
        <v>3842</v>
      </c>
      <c r="AV63" s="112">
        <f t="shared" si="201"/>
        <v>260</v>
      </c>
      <c r="AW63" s="113"/>
      <c r="AX63" s="113"/>
      <c r="AY63" s="113"/>
      <c r="AZ63" s="119">
        <v>260</v>
      </c>
      <c r="BA63" s="112">
        <f t="shared" si="202"/>
        <v>500</v>
      </c>
      <c r="BB63" s="113"/>
      <c r="BC63" s="113"/>
      <c r="BD63" s="113"/>
      <c r="BE63" s="119">
        <v>500</v>
      </c>
      <c r="BF63" s="112">
        <f t="shared" si="203"/>
        <v>498</v>
      </c>
      <c r="BG63" s="113"/>
      <c r="BH63" s="113"/>
      <c r="BI63" s="113"/>
      <c r="BJ63" s="119">
        <v>498</v>
      </c>
      <c r="BK63" s="112">
        <f t="shared" si="204"/>
        <v>1258</v>
      </c>
      <c r="BL63" s="117">
        <f t="shared" si="188"/>
        <v>0</v>
      </c>
      <c r="BM63" s="117">
        <f t="shared" si="188"/>
        <v>0</v>
      </c>
      <c r="BN63" s="117">
        <f t="shared" si="188"/>
        <v>0</v>
      </c>
      <c r="BO63" s="117">
        <f t="shared" si="188"/>
        <v>1258</v>
      </c>
      <c r="BP63" s="112">
        <f t="shared" si="205"/>
        <v>600</v>
      </c>
      <c r="BQ63" s="113"/>
      <c r="BR63" s="113"/>
      <c r="BS63" s="113"/>
      <c r="BT63" s="119">
        <v>600</v>
      </c>
      <c r="BU63" s="112">
        <f t="shared" si="206"/>
        <v>944</v>
      </c>
      <c r="BV63" s="113"/>
      <c r="BW63" s="113"/>
      <c r="BX63" s="113"/>
      <c r="BY63" s="119">
        <v>944</v>
      </c>
      <c r="BZ63" s="112">
        <f t="shared" si="207"/>
        <v>640</v>
      </c>
      <c r="CA63" s="113"/>
      <c r="CB63" s="113"/>
      <c r="CC63" s="113"/>
      <c r="CD63" s="119">
        <v>640</v>
      </c>
      <c r="CE63" s="112">
        <f t="shared" si="208"/>
        <v>2184</v>
      </c>
      <c r="CF63" s="117">
        <f t="shared" si="189"/>
        <v>0</v>
      </c>
      <c r="CG63" s="117">
        <f t="shared" si="189"/>
        <v>0</v>
      </c>
      <c r="CH63" s="117">
        <f t="shared" si="189"/>
        <v>0</v>
      </c>
      <c r="CI63" s="117">
        <f t="shared" si="189"/>
        <v>2184</v>
      </c>
      <c r="CJ63" s="112">
        <f t="shared" si="209"/>
        <v>3442</v>
      </c>
      <c r="CK63" s="117">
        <f t="shared" si="190"/>
        <v>0</v>
      </c>
      <c r="CL63" s="117">
        <f t="shared" si="190"/>
        <v>0</v>
      </c>
      <c r="CM63" s="117">
        <f t="shared" si="190"/>
        <v>0</v>
      </c>
      <c r="CN63" s="117">
        <f t="shared" si="190"/>
        <v>3442</v>
      </c>
      <c r="CO63" s="112">
        <f t="shared" si="210"/>
        <v>7284</v>
      </c>
      <c r="CP63" s="117">
        <f t="shared" si="191"/>
        <v>0</v>
      </c>
      <c r="CQ63" s="117">
        <f t="shared" si="191"/>
        <v>0</v>
      </c>
      <c r="CR63" s="117">
        <f t="shared" si="191"/>
        <v>0</v>
      </c>
      <c r="CS63" s="117">
        <f t="shared" si="191"/>
        <v>7284</v>
      </c>
    </row>
    <row r="64" spans="1:97">
      <c r="A64" s="110">
        <v>15</v>
      </c>
      <c r="B64" s="136" t="s">
        <v>94</v>
      </c>
      <c r="C64" s="112">
        <f t="shared" si="192"/>
        <v>132</v>
      </c>
      <c r="D64" s="113"/>
      <c r="E64" s="113"/>
      <c r="F64" s="113"/>
      <c r="G64" s="119">
        <v>132</v>
      </c>
      <c r="H64" s="112">
        <f t="shared" si="193"/>
        <v>395</v>
      </c>
      <c r="I64" s="113"/>
      <c r="J64" s="113"/>
      <c r="K64" s="113"/>
      <c r="L64" s="119">
        <v>395</v>
      </c>
      <c r="M64" s="112">
        <f t="shared" si="194"/>
        <v>207</v>
      </c>
      <c r="N64" s="113"/>
      <c r="O64" s="113"/>
      <c r="P64" s="113"/>
      <c r="Q64" s="119">
        <v>207</v>
      </c>
      <c r="R64" s="112">
        <f t="shared" si="195"/>
        <v>734</v>
      </c>
      <c r="S64" s="117">
        <f t="shared" si="185"/>
        <v>0</v>
      </c>
      <c r="T64" s="117">
        <f t="shared" si="185"/>
        <v>0</v>
      </c>
      <c r="U64" s="117">
        <f t="shared" si="185"/>
        <v>0</v>
      </c>
      <c r="V64" s="117">
        <f t="shared" si="185"/>
        <v>734</v>
      </c>
      <c r="W64" s="112">
        <f t="shared" si="196"/>
        <v>201</v>
      </c>
      <c r="X64" s="113"/>
      <c r="Y64" s="113"/>
      <c r="Z64" s="113"/>
      <c r="AA64" s="119">
        <v>201</v>
      </c>
      <c r="AB64" s="112">
        <f t="shared" si="197"/>
        <v>175</v>
      </c>
      <c r="AC64" s="113"/>
      <c r="AD64" s="113"/>
      <c r="AE64" s="113"/>
      <c r="AF64" s="119">
        <v>175</v>
      </c>
      <c r="AG64" s="112">
        <f t="shared" si="198"/>
        <v>194</v>
      </c>
      <c r="AH64" s="113"/>
      <c r="AI64" s="113"/>
      <c r="AJ64" s="113"/>
      <c r="AK64" s="119">
        <v>194</v>
      </c>
      <c r="AL64" s="112">
        <f t="shared" si="199"/>
        <v>570</v>
      </c>
      <c r="AM64" s="117">
        <f t="shared" si="186"/>
        <v>0</v>
      </c>
      <c r="AN64" s="117">
        <f t="shared" si="186"/>
        <v>0</v>
      </c>
      <c r="AO64" s="117">
        <f t="shared" si="186"/>
        <v>0</v>
      </c>
      <c r="AP64" s="117">
        <f t="shared" si="186"/>
        <v>570</v>
      </c>
      <c r="AQ64" s="112">
        <f t="shared" si="200"/>
        <v>1304</v>
      </c>
      <c r="AR64" s="117">
        <f t="shared" si="187"/>
        <v>0</v>
      </c>
      <c r="AS64" s="117">
        <f t="shared" si="187"/>
        <v>0</v>
      </c>
      <c r="AT64" s="117">
        <f t="shared" si="187"/>
        <v>0</v>
      </c>
      <c r="AU64" s="117">
        <f t="shared" si="187"/>
        <v>1304</v>
      </c>
      <c r="AV64" s="112">
        <f t="shared" si="201"/>
        <v>208</v>
      </c>
      <c r="AW64" s="113"/>
      <c r="AX64" s="113"/>
      <c r="AY64" s="113"/>
      <c r="AZ64" s="119">
        <v>208</v>
      </c>
      <c r="BA64" s="112">
        <f t="shared" si="202"/>
        <v>198</v>
      </c>
      <c r="BB64" s="113"/>
      <c r="BC64" s="113"/>
      <c r="BD64" s="113"/>
      <c r="BE64" s="119">
        <v>198</v>
      </c>
      <c r="BF64" s="112">
        <f t="shared" si="203"/>
        <v>185</v>
      </c>
      <c r="BG64" s="113"/>
      <c r="BH64" s="113"/>
      <c r="BI64" s="113"/>
      <c r="BJ64" s="119">
        <v>185</v>
      </c>
      <c r="BK64" s="112">
        <f t="shared" si="204"/>
        <v>591</v>
      </c>
      <c r="BL64" s="117">
        <f t="shared" si="188"/>
        <v>0</v>
      </c>
      <c r="BM64" s="117">
        <f t="shared" si="188"/>
        <v>0</v>
      </c>
      <c r="BN64" s="117">
        <f t="shared" si="188"/>
        <v>0</v>
      </c>
      <c r="BO64" s="117">
        <f t="shared" si="188"/>
        <v>591</v>
      </c>
      <c r="BP64" s="112">
        <f t="shared" si="205"/>
        <v>0</v>
      </c>
      <c r="BQ64" s="113"/>
      <c r="BR64" s="113"/>
      <c r="BS64" s="113"/>
      <c r="BT64" s="119">
        <v>0</v>
      </c>
      <c r="BU64" s="112">
        <f t="shared" si="206"/>
        <v>0</v>
      </c>
      <c r="BV64" s="113"/>
      <c r="BW64" s="113"/>
      <c r="BX64" s="113"/>
      <c r="BY64" s="119">
        <v>0</v>
      </c>
      <c r="BZ64" s="112">
        <f t="shared" si="207"/>
        <v>108</v>
      </c>
      <c r="CA64" s="113"/>
      <c r="CB64" s="113"/>
      <c r="CC64" s="113"/>
      <c r="CD64" s="119">
        <v>108</v>
      </c>
      <c r="CE64" s="112">
        <f t="shared" si="208"/>
        <v>108</v>
      </c>
      <c r="CF64" s="117">
        <f t="shared" si="189"/>
        <v>0</v>
      </c>
      <c r="CG64" s="117">
        <f t="shared" si="189"/>
        <v>0</v>
      </c>
      <c r="CH64" s="117">
        <f t="shared" si="189"/>
        <v>0</v>
      </c>
      <c r="CI64" s="117">
        <f t="shared" si="189"/>
        <v>108</v>
      </c>
      <c r="CJ64" s="112">
        <f t="shared" si="209"/>
        <v>699</v>
      </c>
      <c r="CK64" s="117">
        <f t="shared" si="190"/>
        <v>0</v>
      </c>
      <c r="CL64" s="117">
        <f t="shared" si="190"/>
        <v>0</v>
      </c>
      <c r="CM64" s="117">
        <f t="shared" si="190"/>
        <v>0</v>
      </c>
      <c r="CN64" s="117">
        <f t="shared" si="190"/>
        <v>699</v>
      </c>
      <c r="CO64" s="112">
        <f t="shared" si="210"/>
        <v>2003</v>
      </c>
      <c r="CP64" s="117">
        <f t="shared" si="191"/>
        <v>0</v>
      </c>
      <c r="CQ64" s="117">
        <f t="shared" si="191"/>
        <v>0</v>
      </c>
      <c r="CR64" s="117">
        <f t="shared" si="191"/>
        <v>0</v>
      </c>
      <c r="CS64" s="117">
        <f t="shared" si="191"/>
        <v>2003</v>
      </c>
    </row>
    <row r="65" spans="1:97">
      <c r="A65" s="110">
        <v>16</v>
      </c>
      <c r="B65" s="136" t="s">
        <v>95</v>
      </c>
      <c r="C65" s="112">
        <f t="shared" si="192"/>
        <v>582</v>
      </c>
      <c r="D65" s="113"/>
      <c r="E65" s="113"/>
      <c r="F65" s="113"/>
      <c r="G65" s="119">
        <v>582</v>
      </c>
      <c r="H65" s="112">
        <f t="shared" si="193"/>
        <v>490</v>
      </c>
      <c r="I65" s="113"/>
      <c r="J65" s="113"/>
      <c r="K65" s="113"/>
      <c r="L65" s="119">
        <v>490</v>
      </c>
      <c r="M65" s="112">
        <f t="shared" si="194"/>
        <v>436</v>
      </c>
      <c r="N65" s="113"/>
      <c r="O65" s="113"/>
      <c r="P65" s="113"/>
      <c r="Q65" s="119">
        <v>436</v>
      </c>
      <c r="R65" s="112">
        <f t="shared" si="195"/>
        <v>1508</v>
      </c>
      <c r="S65" s="117">
        <f t="shared" si="185"/>
        <v>0</v>
      </c>
      <c r="T65" s="117">
        <f t="shared" si="185"/>
        <v>0</v>
      </c>
      <c r="U65" s="117">
        <f t="shared" si="185"/>
        <v>0</v>
      </c>
      <c r="V65" s="117">
        <f t="shared" si="185"/>
        <v>1508</v>
      </c>
      <c r="W65" s="112">
        <f t="shared" si="196"/>
        <v>553</v>
      </c>
      <c r="X65" s="113"/>
      <c r="Y65" s="113"/>
      <c r="Z65" s="113"/>
      <c r="AA65" s="119">
        <v>553</v>
      </c>
      <c r="AB65" s="112">
        <f t="shared" si="197"/>
        <v>483</v>
      </c>
      <c r="AC65" s="113"/>
      <c r="AD65" s="113"/>
      <c r="AE65" s="113"/>
      <c r="AF65" s="119">
        <v>483</v>
      </c>
      <c r="AG65" s="112">
        <f t="shared" si="198"/>
        <v>633</v>
      </c>
      <c r="AH65" s="113"/>
      <c r="AI65" s="113"/>
      <c r="AJ65" s="113"/>
      <c r="AK65" s="119">
        <v>633</v>
      </c>
      <c r="AL65" s="112">
        <f t="shared" si="199"/>
        <v>1669</v>
      </c>
      <c r="AM65" s="117">
        <f t="shared" si="186"/>
        <v>0</v>
      </c>
      <c r="AN65" s="117">
        <f t="shared" si="186"/>
        <v>0</v>
      </c>
      <c r="AO65" s="117">
        <f t="shared" si="186"/>
        <v>0</v>
      </c>
      <c r="AP65" s="117">
        <f t="shared" si="186"/>
        <v>1669</v>
      </c>
      <c r="AQ65" s="112">
        <f t="shared" si="200"/>
        <v>3177</v>
      </c>
      <c r="AR65" s="117">
        <f t="shared" si="187"/>
        <v>0</v>
      </c>
      <c r="AS65" s="117">
        <f t="shared" si="187"/>
        <v>0</v>
      </c>
      <c r="AT65" s="117">
        <f t="shared" si="187"/>
        <v>0</v>
      </c>
      <c r="AU65" s="117">
        <f t="shared" si="187"/>
        <v>3177</v>
      </c>
      <c r="AV65" s="112">
        <f t="shared" si="201"/>
        <v>461</v>
      </c>
      <c r="AW65" s="113"/>
      <c r="AX65" s="113"/>
      <c r="AY65" s="113"/>
      <c r="AZ65" s="119">
        <v>461</v>
      </c>
      <c r="BA65" s="112">
        <f t="shared" si="202"/>
        <v>518</v>
      </c>
      <c r="BB65" s="113"/>
      <c r="BC65" s="113"/>
      <c r="BD65" s="113"/>
      <c r="BE65" s="119">
        <v>518</v>
      </c>
      <c r="BF65" s="112">
        <f t="shared" si="203"/>
        <v>743</v>
      </c>
      <c r="BG65" s="113"/>
      <c r="BH65" s="113"/>
      <c r="BI65" s="113"/>
      <c r="BJ65" s="119">
        <v>743</v>
      </c>
      <c r="BK65" s="112">
        <f t="shared" si="204"/>
        <v>1722</v>
      </c>
      <c r="BL65" s="117">
        <f t="shared" si="188"/>
        <v>0</v>
      </c>
      <c r="BM65" s="117">
        <f t="shared" si="188"/>
        <v>0</v>
      </c>
      <c r="BN65" s="117">
        <f t="shared" si="188"/>
        <v>0</v>
      </c>
      <c r="BO65" s="117">
        <f t="shared" si="188"/>
        <v>1722</v>
      </c>
      <c r="BP65" s="112">
        <f t="shared" si="205"/>
        <v>513</v>
      </c>
      <c r="BQ65" s="113"/>
      <c r="BR65" s="113"/>
      <c r="BS65" s="113"/>
      <c r="BT65" s="119">
        <v>513</v>
      </c>
      <c r="BU65" s="112">
        <f t="shared" si="206"/>
        <v>783</v>
      </c>
      <c r="BV65" s="113"/>
      <c r="BW65" s="113"/>
      <c r="BX65" s="113"/>
      <c r="BY65" s="119">
        <v>783</v>
      </c>
      <c r="BZ65" s="112">
        <f t="shared" si="207"/>
        <v>665</v>
      </c>
      <c r="CA65" s="113"/>
      <c r="CB65" s="113"/>
      <c r="CC65" s="113"/>
      <c r="CD65" s="119">
        <v>665</v>
      </c>
      <c r="CE65" s="112">
        <f t="shared" si="208"/>
        <v>1961</v>
      </c>
      <c r="CF65" s="117">
        <f t="shared" si="189"/>
        <v>0</v>
      </c>
      <c r="CG65" s="117">
        <f t="shared" si="189"/>
        <v>0</v>
      </c>
      <c r="CH65" s="117">
        <f t="shared" si="189"/>
        <v>0</v>
      </c>
      <c r="CI65" s="117">
        <f t="shared" si="189"/>
        <v>1961</v>
      </c>
      <c r="CJ65" s="112">
        <f t="shared" si="209"/>
        <v>3683</v>
      </c>
      <c r="CK65" s="117">
        <f t="shared" si="190"/>
        <v>0</v>
      </c>
      <c r="CL65" s="117">
        <f t="shared" si="190"/>
        <v>0</v>
      </c>
      <c r="CM65" s="117">
        <f t="shared" si="190"/>
        <v>0</v>
      </c>
      <c r="CN65" s="117">
        <f t="shared" si="190"/>
        <v>3683</v>
      </c>
      <c r="CO65" s="112">
        <f t="shared" si="210"/>
        <v>6860</v>
      </c>
      <c r="CP65" s="117">
        <f t="shared" si="191"/>
        <v>0</v>
      </c>
      <c r="CQ65" s="117">
        <f t="shared" si="191"/>
        <v>0</v>
      </c>
      <c r="CR65" s="117">
        <f t="shared" si="191"/>
        <v>0</v>
      </c>
      <c r="CS65" s="117">
        <f t="shared" si="191"/>
        <v>6860</v>
      </c>
    </row>
    <row r="66" spans="1:97">
      <c r="A66" s="110">
        <v>17</v>
      </c>
      <c r="B66" s="136" t="s">
        <v>96</v>
      </c>
      <c r="C66" s="112">
        <f t="shared" si="192"/>
        <v>32420</v>
      </c>
      <c r="D66" s="113"/>
      <c r="E66" s="113"/>
      <c r="F66" s="113"/>
      <c r="G66" s="119">
        <v>32420</v>
      </c>
      <c r="H66" s="112">
        <f t="shared" si="193"/>
        <v>45980</v>
      </c>
      <c r="I66" s="113"/>
      <c r="J66" s="113"/>
      <c r="K66" s="113"/>
      <c r="L66" s="119">
        <v>45980</v>
      </c>
      <c r="M66" s="112">
        <f t="shared" si="194"/>
        <v>44620</v>
      </c>
      <c r="N66" s="113"/>
      <c r="O66" s="113"/>
      <c r="P66" s="113"/>
      <c r="Q66" s="119">
        <v>44620</v>
      </c>
      <c r="R66" s="112">
        <f t="shared" si="195"/>
        <v>123020</v>
      </c>
      <c r="S66" s="117">
        <f t="shared" ref="S66:V72" si="211">D66+I66+N66</f>
        <v>0</v>
      </c>
      <c r="T66" s="117">
        <f t="shared" si="211"/>
        <v>0</v>
      </c>
      <c r="U66" s="117">
        <f t="shared" si="211"/>
        <v>0</v>
      </c>
      <c r="V66" s="117">
        <f t="shared" si="211"/>
        <v>123020</v>
      </c>
      <c r="W66" s="112">
        <f t="shared" si="196"/>
        <v>35820</v>
      </c>
      <c r="X66" s="113"/>
      <c r="Y66" s="113"/>
      <c r="Z66" s="113"/>
      <c r="AA66" s="119">
        <v>35820</v>
      </c>
      <c r="AB66" s="112">
        <f t="shared" si="197"/>
        <v>33840</v>
      </c>
      <c r="AC66" s="113"/>
      <c r="AD66" s="113"/>
      <c r="AE66" s="113"/>
      <c r="AF66" s="119">
        <v>33840</v>
      </c>
      <c r="AG66" s="112">
        <f t="shared" si="198"/>
        <v>38670</v>
      </c>
      <c r="AH66" s="113"/>
      <c r="AI66" s="113"/>
      <c r="AJ66" s="113"/>
      <c r="AK66" s="119">
        <v>38670</v>
      </c>
      <c r="AL66" s="112">
        <f t="shared" si="199"/>
        <v>108330</v>
      </c>
      <c r="AM66" s="117">
        <f t="shared" ref="AM66:AP72" si="212">X66+AC66+AH66</f>
        <v>0</v>
      </c>
      <c r="AN66" s="117">
        <f t="shared" si="212"/>
        <v>0</v>
      </c>
      <c r="AO66" s="117">
        <f t="shared" si="212"/>
        <v>0</v>
      </c>
      <c r="AP66" s="117">
        <f t="shared" si="212"/>
        <v>108330</v>
      </c>
      <c r="AQ66" s="112">
        <f t="shared" si="200"/>
        <v>231350</v>
      </c>
      <c r="AR66" s="117">
        <f t="shared" ref="AR66:AU72" si="213">S66+AM66</f>
        <v>0</v>
      </c>
      <c r="AS66" s="117">
        <f t="shared" si="213"/>
        <v>0</v>
      </c>
      <c r="AT66" s="117">
        <f t="shared" si="213"/>
        <v>0</v>
      </c>
      <c r="AU66" s="117">
        <f t="shared" si="213"/>
        <v>231350</v>
      </c>
      <c r="AV66" s="112">
        <f t="shared" si="201"/>
        <v>34120</v>
      </c>
      <c r="AW66" s="113"/>
      <c r="AX66" s="113"/>
      <c r="AY66" s="113"/>
      <c r="AZ66" s="119">
        <v>34120</v>
      </c>
      <c r="BA66" s="112">
        <f t="shared" si="202"/>
        <v>36890</v>
      </c>
      <c r="BB66" s="113"/>
      <c r="BC66" s="113"/>
      <c r="BD66" s="113"/>
      <c r="BE66" s="119">
        <v>36890</v>
      </c>
      <c r="BF66" s="112">
        <f t="shared" si="203"/>
        <v>32570</v>
      </c>
      <c r="BG66" s="113"/>
      <c r="BH66" s="113"/>
      <c r="BI66" s="113"/>
      <c r="BJ66" s="119">
        <v>32570</v>
      </c>
      <c r="BK66" s="112">
        <f t="shared" si="204"/>
        <v>103580</v>
      </c>
      <c r="BL66" s="117">
        <f t="shared" ref="BL66:BO72" si="214">AW66+BB66+BG66</f>
        <v>0</v>
      </c>
      <c r="BM66" s="117">
        <f t="shared" si="214"/>
        <v>0</v>
      </c>
      <c r="BN66" s="117">
        <f t="shared" si="214"/>
        <v>0</v>
      </c>
      <c r="BO66" s="117">
        <f t="shared" si="214"/>
        <v>103580</v>
      </c>
      <c r="BP66" s="112">
        <f t="shared" si="205"/>
        <v>32990</v>
      </c>
      <c r="BQ66" s="113"/>
      <c r="BR66" s="113"/>
      <c r="BS66" s="113"/>
      <c r="BT66" s="119">
        <v>32990</v>
      </c>
      <c r="BU66" s="112">
        <f t="shared" si="206"/>
        <v>39240</v>
      </c>
      <c r="BV66" s="113"/>
      <c r="BW66" s="113"/>
      <c r="BX66" s="113"/>
      <c r="BY66" s="119">
        <v>39240</v>
      </c>
      <c r="BZ66" s="112">
        <f t="shared" si="207"/>
        <v>39300</v>
      </c>
      <c r="CA66" s="113"/>
      <c r="CB66" s="113"/>
      <c r="CC66" s="113"/>
      <c r="CD66" s="119">
        <v>39300</v>
      </c>
      <c r="CE66" s="112">
        <f t="shared" si="208"/>
        <v>111530</v>
      </c>
      <c r="CF66" s="117">
        <f t="shared" ref="CF66:CI72" si="215">BQ66+BV66+CA66</f>
        <v>0</v>
      </c>
      <c r="CG66" s="117">
        <f t="shared" si="215"/>
        <v>0</v>
      </c>
      <c r="CH66" s="117">
        <f t="shared" si="215"/>
        <v>0</v>
      </c>
      <c r="CI66" s="117">
        <f t="shared" si="215"/>
        <v>111530</v>
      </c>
      <c r="CJ66" s="112">
        <f t="shared" si="209"/>
        <v>215110</v>
      </c>
      <c r="CK66" s="117">
        <f t="shared" ref="CK66:CN72" si="216">BL66+CF66</f>
        <v>0</v>
      </c>
      <c r="CL66" s="117">
        <f t="shared" si="216"/>
        <v>0</v>
      </c>
      <c r="CM66" s="117">
        <f t="shared" si="216"/>
        <v>0</v>
      </c>
      <c r="CN66" s="117">
        <f t="shared" si="216"/>
        <v>215110</v>
      </c>
      <c r="CO66" s="112">
        <f t="shared" si="210"/>
        <v>446460</v>
      </c>
      <c r="CP66" s="117">
        <f t="shared" ref="CP66:CS72" si="217">S66+AM66+BL66+CF66</f>
        <v>0</v>
      </c>
      <c r="CQ66" s="117">
        <f t="shared" si="217"/>
        <v>0</v>
      </c>
      <c r="CR66" s="117">
        <f t="shared" si="217"/>
        <v>0</v>
      </c>
      <c r="CS66" s="117">
        <f t="shared" si="217"/>
        <v>446460</v>
      </c>
    </row>
    <row r="67" spans="1:97">
      <c r="A67" s="110">
        <v>18</v>
      </c>
      <c r="B67" s="136" t="s">
        <v>97</v>
      </c>
      <c r="C67" s="112">
        <f t="shared" si="192"/>
        <v>432</v>
      </c>
      <c r="D67" s="113"/>
      <c r="E67" s="113"/>
      <c r="F67" s="113"/>
      <c r="G67" s="119">
        <v>432</v>
      </c>
      <c r="H67" s="112">
        <f t="shared" si="193"/>
        <v>424</v>
      </c>
      <c r="I67" s="113"/>
      <c r="J67" s="113"/>
      <c r="K67" s="113"/>
      <c r="L67" s="119">
        <v>424</v>
      </c>
      <c r="M67" s="112">
        <f t="shared" si="194"/>
        <v>394</v>
      </c>
      <c r="N67" s="113"/>
      <c r="O67" s="113"/>
      <c r="P67" s="113"/>
      <c r="Q67" s="119">
        <v>394</v>
      </c>
      <c r="R67" s="112">
        <f t="shared" si="195"/>
        <v>1250</v>
      </c>
      <c r="S67" s="117">
        <f t="shared" si="211"/>
        <v>0</v>
      </c>
      <c r="T67" s="117">
        <f t="shared" si="211"/>
        <v>0</v>
      </c>
      <c r="U67" s="117">
        <f t="shared" si="211"/>
        <v>0</v>
      </c>
      <c r="V67" s="117">
        <f t="shared" si="211"/>
        <v>1250</v>
      </c>
      <c r="W67" s="112">
        <f t="shared" si="196"/>
        <v>546</v>
      </c>
      <c r="X67" s="113"/>
      <c r="Y67" s="113"/>
      <c r="Z67" s="113"/>
      <c r="AA67" s="119">
        <v>546</v>
      </c>
      <c r="AB67" s="112">
        <f t="shared" si="197"/>
        <v>364</v>
      </c>
      <c r="AC67" s="113"/>
      <c r="AD67" s="113"/>
      <c r="AE67" s="113"/>
      <c r="AF67" s="119">
        <v>364</v>
      </c>
      <c r="AG67" s="112">
        <f t="shared" si="198"/>
        <v>310</v>
      </c>
      <c r="AH67" s="113"/>
      <c r="AI67" s="113"/>
      <c r="AJ67" s="113"/>
      <c r="AK67" s="119">
        <v>310</v>
      </c>
      <c r="AL67" s="112">
        <f t="shared" si="199"/>
        <v>1220</v>
      </c>
      <c r="AM67" s="117">
        <f t="shared" si="212"/>
        <v>0</v>
      </c>
      <c r="AN67" s="117">
        <f t="shared" si="212"/>
        <v>0</v>
      </c>
      <c r="AO67" s="117">
        <f t="shared" si="212"/>
        <v>0</v>
      </c>
      <c r="AP67" s="117">
        <f t="shared" si="212"/>
        <v>1220</v>
      </c>
      <c r="AQ67" s="112">
        <f t="shared" si="200"/>
        <v>2470</v>
      </c>
      <c r="AR67" s="117">
        <f t="shared" si="213"/>
        <v>0</v>
      </c>
      <c r="AS67" s="117">
        <f t="shared" si="213"/>
        <v>0</v>
      </c>
      <c r="AT67" s="117">
        <f t="shared" si="213"/>
        <v>0</v>
      </c>
      <c r="AU67" s="117">
        <f t="shared" si="213"/>
        <v>2470</v>
      </c>
      <c r="AV67" s="112">
        <f t="shared" si="201"/>
        <v>224</v>
      </c>
      <c r="AW67" s="113"/>
      <c r="AX67" s="113"/>
      <c r="AY67" s="113"/>
      <c r="AZ67" s="119">
        <v>224</v>
      </c>
      <c r="BA67" s="112">
        <f t="shared" si="202"/>
        <v>288</v>
      </c>
      <c r="BB67" s="113"/>
      <c r="BC67" s="113"/>
      <c r="BD67" s="113"/>
      <c r="BE67" s="119">
        <v>288</v>
      </c>
      <c r="BF67" s="112">
        <f t="shared" si="203"/>
        <v>196</v>
      </c>
      <c r="BG67" s="113"/>
      <c r="BH67" s="113"/>
      <c r="BI67" s="113"/>
      <c r="BJ67" s="119">
        <v>196</v>
      </c>
      <c r="BK67" s="112">
        <f t="shared" si="204"/>
        <v>708</v>
      </c>
      <c r="BL67" s="117">
        <f t="shared" si="214"/>
        <v>0</v>
      </c>
      <c r="BM67" s="117">
        <f t="shared" si="214"/>
        <v>0</v>
      </c>
      <c r="BN67" s="117">
        <f t="shared" si="214"/>
        <v>0</v>
      </c>
      <c r="BO67" s="117">
        <f t="shared" si="214"/>
        <v>708</v>
      </c>
      <c r="BP67" s="112">
        <f t="shared" si="205"/>
        <v>354</v>
      </c>
      <c r="BQ67" s="113"/>
      <c r="BR67" s="113"/>
      <c r="BS67" s="113"/>
      <c r="BT67" s="119">
        <v>354</v>
      </c>
      <c r="BU67" s="112">
        <f t="shared" si="206"/>
        <v>446</v>
      </c>
      <c r="BV67" s="113"/>
      <c r="BW67" s="113"/>
      <c r="BX67" s="113"/>
      <c r="BY67" s="119">
        <v>446</v>
      </c>
      <c r="BZ67" s="112">
        <f t="shared" si="207"/>
        <v>1150</v>
      </c>
      <c r="CA67" s="113"/>
      <c r="CB67" s="113"/>
      <c r="CC67" s="113"/>
      <c r="CD67" s="119">
        <v>1150</v>
      </c>
      <c r="CE67" s="112">
        <f t="shared" si="208"/>
        <v>1950</v>
      </c>
      <c r="CF67" s="117">
        <f t="shared" si="215"/>
        <v>0</v>
      </c>
      <c r="CG67" s="117">
        <f t="shared" si="215"/>
        <v>0</v>
      </c>
      <c r="CH67" s="117">
        <f t="shared" si="215"/>
        <v>0</v>
      </c>
      <c r="CI67" s="117">
        <f t="shared" si="215"/>
        <v>1950</v>
      </c>
      <c r="CJ67" s="112">
        <f t="shared" si="209"/>
        <v>2658</v>
      </c>
      <c r="CK67" s="117">
        <f t="shared" si="216"/>
        <v>0</v>
      </c>
      <c r="CL67" s="117">
        <f t="shared" si="216"/>
        <v>0</v>
      </c>
      <c r="CM67" s="117">
        <f t="shared" si="216"/>
        <v>0</v>
      </c>
      <c r="CN67" s="117">
        <f t="shared" si="216"/>
        <v>2658</v>
      </c>
      <c r="CO67" s="112">
        <f t="shared" si="210"/>
        <v>5128</v>
      </c>
      <c r="CP67" s="117">
        <f t="shared" si="217"/>
        <v>0</v>
      </c>
      <c r="CQ67" s="117">
        <f t="shared" si="217"/>
        <v>0</v>
      </c>
      <c r="CR67" s="117">
        <f t="shared" si="217"/>
        <v>0</v>
      </c>
      <c r="CS67" s="117">
        <f t="shared" si="217"/>
        <v>5128</v>
      </c>
    </row>
    <row r="68" spans="1:97">
      <c r="A68" s="110">
        <v>19</v>
      </c>
      <c r="B68" s="136" t="s">
        <v>98</v>
      </c>
      <c r="C68" s="112">
        <f t="shared" si="192"/>
        <v>576</v>
      </c>
      <c r="D68" s="113"/>
      <c r="E68" s="113"/>
      <c r="F68" s="113"/>
      <c r="G68" s="119">
        <v>576</v>
      </c>
      <c r="H68" s="112">
        <f t="shared" si="193"/>
        <v>608</v>
      </c>
      <c r="I68" s="113"/>
      <c r="J68" s="113"/>
      <c r="K68" s="113"/>
      <c r="L68" s="119">
        <v>608</v>
      </c>
      <c r="M68" s="112">
        <f t="shared" si="194"/>
        <v>760</v>
      </c>
      <c r="N68" s="113"/>
      <c r="O68" s="113"/>
      <c r="P68" s="113"/>
      <c r="Q68" s="119">
        <v>760</v>
      </c>
      <c r="R68" s="112">
        <f t="shared" si="195"/>
        <v>1944</v>
      </c>
      <c r="S68" s="117">
        <f t="shared" si="211"/>
        <v>0</v>
      </c>
      <c r="T68" s="117">
        <f t="shared" si="211"/>
        <v>0</v>
      </c>
      <c r="U68" s="117">
        <f t="shared" si="211"/>
        <v>0</v>
      </c>
      <c r="V68" s="117">
        <f t="shared" si="211"/>
        <v>1944</v>
      </c>
      <c r="W68" s="112">
        <f t="shared" si="196"/>
        <v>428</v>
      </c>
      <c r="X68" s="113"/>
      <c r="Y68" s="113"/>
      <c r="Z68" s="113"/>
      <c r="AA68" s="119">
        <v>428</v>
      </c>
      <c r="AB68" s="112">
        <f t="shared" si="197"/>
        <v>52</v>
      </c>
      <c r="AC68" s="113"/>
      <c r="AD68" s="113"/>
      <c r="AE68" s="113"/>
      <c r="AF68" s="119">
        <v>52</v>
      </c>
      <c r="AG68" s="112">
        <f t="shared" si="198"/>
        <v>264</v>
      </c>
      <c r="AH68" s="113"/>
      <c r="AI68" s="113"/>
      <c r="AJ68" s="113"/>
      <c r="AK68" s="119">
        <v>264</v>
      </c>
      <c r="AL68" s="112">
        <f t="shared" si="199"/>
        <v>744</v>
      </c>
      <c r="AM68" s="117">
        <f t="shared" si="212"/>
        <v>0</v>
      </c>
      <c r="AN68" s="117">
        <f t="shared" si="212"/>
        <v>0</v>
      </c>
      <c r="AO68" s="117">
        <f t="shared" si="212"/>
        <v>0</v>
      </c>
      <c r="AP68" s="117">
        <f t="shared" si="212"/>
        <v>744</v>
      </c>
      <c r="AQ68" s="112">
        <f t="shared" si="200"/>
        <v>2688</v>
      </c>
      <c r="AR68" s="117">
        <f t="shared" si="213"/>
        <v>0</v>
      </c>
      <c r="AS68" s="117">
        <f t="shared" si="213"/>
        <v>0</v>
      </c>
      <c r="AT68" s="117">
        <f t="shared" si="213"/>
        <v>0</v>
      </c>
      <c r="AU68" s="117">
        <f t="shared" si="213"/>
        <v>2688</v>
      </c>
      <c r="AV68" s="112">
        <f t="shared" si="201"/>
        <v>296</v>
      </c>
      <c r="AW68" s="113"/>
      <c r="AX68" s="113"/>
      <c r="AY68" s="113"/>
      <c r="AZ68" s="119">
        <v>296</v>
      </c>
      <c r="BA68" s="112">
        <f t="shared" si="202"/>
        <v>112</v>
      </c>
      <c r="BB68" s="113"/>
      <c r="BC68" s="113"/>
      <c r="BD68" s="113"/>
      <c r="BE68" s="119">
        <v>112</v>
      </c>
      <c r="BF68" s="112">
        <f t="shared" si="203"/>
        <v>552</v>
      </c>
      <c r="BG68" s="113"/>
      <c r="BH68" s="113"/>
      <c r="BI68" s="113"/>
      <c r="BJ68" s="119">
        <v>552</v>
      </c>
      <c r="BK68" s="112">
        <f t="shared" si="204"/>
        <v>960</v>
      </c>
      <c r="BL68" s="117">
        <f t="shared" si="214"/>
        <v>0</v>
      </c>
      <c r="BM68" s="117">
        <f t="shared" si="214"/>
        <v>0</v>
      </c>
      <c r="BN68" s="117">
        <f t="shared" si="214"/>
        <v>0</v>
      </c>
      <c r="BO68" s="117">
        <f t="shared" si="214"/>
        <v>960</v>
      </c>
      <c r="BP68" s="112">
        <f t="shared" si="205"/>
        <v>600</v>
      </c>
      <c r="BQ68" s="113"/>
      <c r="BR68" s="113"/>
      <c r="BS68" s="113"/>
      <c r="BT68" s="119">
        <v>600</v>
      </c>
      <c r="BU68" s="112">
        <f t="shared" si="206"/>
        <v>552</v>
      </c>
      <c r="BV68" s="113"/>
      <c r="BW68" s="113"/>
      <c r="BX68" s="113"/>
      <c r="BY68" s="119">
        <v>552</v>
      </c>
      <c r="BZ68" s="112">
        <f t="shared" si="207"/>
        <v>492</v>
      </c>
      <c r="CA68" s="113"/>
      <c r="CB68" s="113"/>
      <c r="CC68" s="113"/>
      <c r="CD68" s="119">
        <v>492</v>
      </c>
      <c r="CE68" s="112">
        <f t="shared" si="208"/>
        <v>1644</v>
      </c>
      <c r="CF68" s="117">
        <f t="shared" si="215"/>
        <v>0</v>
      </c>
      <c r="CG68" s="117">
        <f t="shared" si="215"/>
        <v>0</v>
      </c>
      <c r="CH68" s="117">
        <f t="shared" si="215"/>
        <v>0</v>
      </c>
      <c r="CI68" s="117">
        <f t="shared" si="215"/>
        <v>1644</v>
      </c>
      <c r="CJ68" s="112">
        <f t="shared" si="209"/>
        <v>2604</v>
      </c>
      <c r="CK68" s="117">
        <f t="shared" si="216"/>
        <v>0</v>
      </c>
      <c r="CL68" s="117">
        <f t="shared" si="216"/>
        <v>0</v>
      </c>
      <c r="CM68" s="117">
        <f t="shared" si="216"/>
        <v>0</v>
      </c>
      <c r="CN68" s="117">
        <f t="shared" si="216"/>
        <v>2604</v>
      </c>
      <c r="CO68" s="112">
        <f t="shared" si="210"/>
        <v>5292</v>
      </c>
      <c r="CP68" s="117">
        <f t="shared" si="217"/>
        <v>0</v>
      </c>
      <c r="CQ68" s="117">
        <f t="shared" si="217"/>
        <v>0</v>
      </c>
      <c r="CR68" s="117">
        <f t="shared" si="217"/>
        <v>0</v>
      </c>
      <c r="CS68" s="117">
        <f t="shared" si="217"/>
        <v>5292</v>
      </c>
    </row>
    <row r="69" spans="1:97">
      <c r="A69" s="110">
        <v>20</v>
      </c>
      <c r="B69" s="136" t="s">
        <v>99</v>
      </c>
      <c r="C69" s="112">
        <f t="shared" si="192"/>
        <v>926</v>
      </c>
      <c r="D69" s="113"/>
      <c r="E69" s="113"/>
      <c r="F69" s="113"/>
      <c r="G69" s="119">
        <v>926</v>
      </c>
      <c r="H69" s="112">
        <f t="shared" si="193"/>
        <v>804</v>
      </c>
      <c r="I69" s="113"/>
      <c r="J69" s="113"/>
      <c r="K69" s="113"/>
      <c r="L69" s="119">
        <v>804</v>
      </c>
      <c r="M69" s="112">
        <f t="shared" si="194"/>
        <v>881</v>
      </c>
      <c r="N69" s="113"/>
      <c r="O69" s="113"/>
      <c r="P69" s="113"/>
      <c r="Q69" s="119">
        <v>881</v>
      </c>
      <c r="R69" s="112">
        <f t="shared" si="195"/>
        <v>2611</v>
      </c>
      <c r="S69" s="117">
        <f t="shared" si="211"/>
        <v>0</v>
      </c>
      <c r="T69" s="117">
        <f t="shared" si="211"/>
        <v>0</v>
      </c>
      <c r="U69" s="117">
        <f t="shared" si="211"/>
        <v>0</v>
      </c>
      <c r="V69" s="117">
        <f t="shared" si="211"/>
        <v>2611</v>
      </c>
      <c r="W69" s="112">
        <f t="shared" si="196"/>
        <v>867</v>
      </c>
      <c r="X69" s="113"/>
      <c r="Y69" s="113"/>
      <c r="Z69" s="113"/>
      <c r="AA69" s="119">
        <v>867</v>
      </c>
      <c r="AB69" s="112">
        <f t="shared" si="197"/>
        <v>937</v>
      </c>
      <c r="AC69" s="113"/>
      <c r="AD69" s="113"/>
      <c r="AE69" s="113"/>
      <c r="AF69" s="119">
        <v>937</v>
      </c>
      <c r="AG69" s="112">
        <f t="shared" si="198"/>
        <v>918</v>
      </c>
      <c r="AH69" s="113"/>
      <c r="AI69" s="113"/>
      <c r="AJ69" s="113"/>
      <c r="AK69" s="119">
        <v>918</v>
      </c>
      <c r="AL69" s="112">
        <f t="shared" si="199"/>
        <v>2722</v>
      </c>
      <c r="AM69" s="117">
        <f t="shared" si="212"/>
        <v>0</v>
      </c>
      <c r="AN69" s="117">
        <f t="shared" si="212"/>
        <v>0</v>
      </c>
      <c r="AO69" s="117">
        <f t="shared" si="212"/>
        <v>0</v>
      </c>
      <c r="AP69" s="117">
        <f t="shared" si="212"/>
        <v>2722</v>
      </c>
      <c r="AQ69" s="112">
        <f t="shared" si="200"/>
        <v>5333</v>
      </c>
      <c r="AR69" s="117">
        <f t="shared" si="213"/>
        <v>0</v>
      </c>
      <c r="AS69" s="117">
        <f t="shared" si="213"/>
        <v>0</v>
      </c>
      <c r="AT69" s="117">
        <f t="shared" si="213"/>
        <v>0</v>
      </c>
      <c r="AU69" s="117">
        <f t="shared" si="213"/>
        <v>5333</v>
      </c>
      <c r="AV69" s="112">
        <f t="shared" si="201"/>
        <v>980</v>
      </c>
      <c r="AW69" s="113"/>
      <c r="AX69" s="113"/>
      <c r="AY69" s="113"/>
      <c r="AZ69" s="119">
        <v>980</v>
      </c>
      <c r="BA69" s="112">
        <f t="shared" si="202"/>
        <v>962</v>
      </c>
      <c r="BB69" s="113"/>
      <c r="BC69" s="113"/>
      <c r="BD69" s="113"/>
      <c r="BE69" s="119">
        <v>962</v>
      </c>
      <c r="BF69" s="112">
        <f t="shared" si="203"/>
        <v>885</v>
      </c>
      <c r="BG69" s="113"/>
      <c r="BH69" s="113"/>
      <c r="BI69" s="113"/>
      <c r="BJ69" s="119">
        <v>885</v>
      </c>
      <c r="BK69" s="112">
        <f t="shared" si="204"/>
        <v>2827</v>
      </c>
      <c r="BL69" s="117">
        <f t="shared" si="214"/>
        <v>0</v>
      </c>
      <c r="BM69" s="117">
        <f t="shared" si="214"/>
        <v>0</v>
      </c>
      <c r="BN69" s="117">
        <f t="shared" si="214"/>
        <v>0</v>
      </c>
      <c r="BO69" s="117">
        <f t="shared" si="214"/>
        <v>2827</v>
      </c>
      <c r="BP69" s="112">
        <f t="shared" si="205"/>
        <v>887</v>
      </c>
      <c r="BQ69" s="113"/>
      <c r="BR69" s="113"/>
      <c r="BS69" s="113"/>
      <c r="BT69" s="119">
        <v>887</v>
      </c>
      <c r="BU69" s="112">
        <f t="shared" si="206"/>
        <v>806</v>
      </c>
      <c r="BV69" s="113"/>
      <c r="BW69" s="113"/>
      <c r="BX69" s="113"/>
      <c r="BY69" s="119">
        <v>806</v>
      </c>
      <c r="BZ69" s="112">
        <f t="shared" si="207"/>
        <v>1136</v>
      </c>
      <c r="CA69" s="113"/>
      <c r="CB69" s="113"/>
      <c r="CC69" s="113"/>
      <c r="CD69" s="119">
        <v>1136</v>
      </c>
      <c r="CE69" s="112">
        <f t="shared" si="208"/>
        <v>2829</v>
      </c>
      <c r="CF69" s="117">
        <f t="shared" si="215"/>
        <v>0</v>
      </c>
      <c r="CG69" s="117">
        <f t="shared" si="215"/>
        <v>0</v>
      </c>
      <c r="CH69" s="117">
        <f t="shared" si="215"/>
        <v>0</v>
      </c>
      <c r="CI69" s="117">
        <f t="shared" si="215"/>
        <v>2829</v>
      </c>
      <c r="CJ69" s="112">
        <f t="shared" si="209"/>
        <v>5656</v>
      </c>
      <c r="CK69" s="117">
        <f t="shared" si="216"/>
        <v>0</v>
      </c>
      <c r="CL69" s="117">
        <f t="shared" si="216"/>
        <v>0</v>
      </c>
      <c r="CM69" s="117">
        <f t="shared" si="216"/>
        <v>0</v>
      </c>
      <c r="CN69" s="117">
        <f t="shared" si="216"/>
        <v>5656</v>
      </c>
      <c r="CO69" s="112">
        <f t="shared" si="210"/>
        <v>10989</v>
      </c>
      <c r="CP69" s="117">
        <f t="shared" si="217"/>
        <v>0</v>
      </c>
      <c r="CQ69" s="117">
        <f t="shared" si="217"/>
        <v>0</v>
      </c>
      <c r="CR69" s="117">
        <f t="shared" si="217"/>
        <v>0</v>
      </c>
      <c r="CS69" s="117">
        <f t="shared" si="217"/>
        <v>10989</v>
      </c>
    </row>
    <row r="70" spans="1:97">
      <c r="A70" s="110">
        <v>21</v>
      </c>
      <c r="B70" s="136" t="s">
        <v>100</v>
      </c>
      <c r="C70" s="112">
        <f t="shared" si="192"/>
        <v>0</v>
      </c>
      <c r="D70" s="113"/>
      <c r="E70" s="113"/>
      <c r="F70" s="113"/>
      <c r="G70" s="119">
        <v>0</v>
      </c>
      <c r="H70" s="112">
        <f t="shared" si="193"/>
        <v>0</v>
      </c>
      <c r="I70" s="113"/>
      <c r="J70" s="113"/>
      <c r="K70" s="113"/>
      <c r="L70" s="119">
        <v>0</v>
      </c>
      <c r="M70" s="112">
        <f t="shared" si="194"/>
        <v>0</v>
      </c>
      <c r="N70" s="113"/>
      <c r="O70" s="113"/>
      <c r="P70" s="113"/>
      <c r="Q70" s="119">
        <v>0</v>
      </c>
      <c r="R70" s="112">
        <f t="shared" si="195"/>
        <v>0</v>
      </c>
      <c r="S70" s="117">
        <f t="shared" si="211"/>
        <v>0</v>
      </c>
      <c r="T70" s="117">
        <f t="shared" si="211"/>
        <v>0</v>
      </c>
      <c r="U70" s="117">
        <f t="shared" si="211"/>
        <v>0</v>
      </c>
      <c r="V70" s="117">
        <f t="shared" si="211"/>
        <v>0</v>
      </c>
      <c r="W70" s="112">
        <f t="shared" si="196"/>
        <v>0</v>
      </c>
      <c r="X70" s="113"/>
      <c r="Y70" s="113"/>
      <c r="Z70" s="113"/>
      <c r="AA70" s="119">
        <v>0</v>
      </c>
      <c r="AB70" s="112">
        <f t="shared" si="197"/>
        <v>0</v>
      </c>
      <c r="AC70" s="113"/>
      <c r="AD70" s="113"/>
      <c r="AE70" s="113"/>
      <c r="AF70" s="119">
        <v>0</v>
      </c>
      <c r="AG70" s="112">
        <f t="shared" si="198"/>
        <v>0</v>
      </c>
      <c r="AH70" s="113"/>
      <c r="AI70" s="113"/>
      <c r="AJ70" s="113"/>
      <c r="AK70" s="119">
        <v>0</v>
      </c>
      <c r="AL70" s="112">
        <f t="shared" si="199"/>
        <v>0</v>
      </c>
      <c r="AM70" s="117">
        <f t="shared" si="212"/>
        <v>0</v>
      </c>
      <c r="AN70" s="117">
        <f t="shared" si="212"/>
        <v>0</v>
      </c>
      <c r="AO70" s="117">
        <f t="shared" si="212"/>
        <v>0</v>
      </c>
      <c r="AP70" s="117">
        <f t="shared" si="212"/>
        <v>0</v>
      </c>
      <c r="AQ70" s="112">
        <f t="shared" si="200"/>
        <v>0</v>
      </c>
      <c r="AR70" s="117">
        <f t="shared" si="213"/>
        <v>0</v>
      </c>
      <c r="AS70" s="117">
        <f t="shared" si="213"/>
        <v>0</v>
      </c>
      <c r="AT70" s="117">
        <f t="shared" si="213"/>
        <v>0</v>
      </c>
      <c r="AU70" s="117">
        <f t="shared" si="213"/>
        <v>0</v>
      </c>
      <c r="AV70" s="112">
        <f t="shared" si="201"/>
        <v>0</v>
      </c>
      <c r="AW70" s="113"/>
      <c r="AX70" s="113"/>
      <c r="AY70" s="113"/>
      <c r="AZ70" s="119">
        <v>0</v>
      </c>
      <c r="BA70" s="112">
        <f t="shared" si="202"/>
        <v>0</v>
      </c>
      <c r="BB70" s="113"/>
      <c r="BC70" s="113"/>
      <c r="BD70" s="113"/>
      <c r="BE70" s="119">
        <v>0</v>
      </c>
      <c r="BF70" s="112">
        <f t="shared" si="203"/>
        <v>0</v>
      </c>
      <c r="BG70" s="113"/>
      <c r="BH70" s="113"/>
      <c r="BI70" s="113"/>
      <c r="BJ70" s="119">
        <v>0</v>
      </c>
      <c r="BK70" s="112">
        <f t="shared" si="204"/>
        <v>0</v>
      </c>
      <c r="BL70" s="117">
        <f t="shared" si="214"/>
        <v>0</v>
      </c>
      <c r="BM70" s="117">
        <f t="shared" si="214"/>
        <v>0</v>
      </c>
      <c r="BN70" s="117">
        <f t="shared" si="214"/>
        <v>0</v>
      </c>
      <c r="BO70" s="117">
        <f t="shared" si="214"/>
        <v>0</v>
      </c>
      <c r="BP70" s="112">
        <f t="shared" si="205"/>
        <v>0</v>
      </c>
      <c r="BQ70" s="113"/>
      <c r="BR70" s="113"/>
      <c r="BS70" s="113"/>
      <c r="BT70" s="119">
        <v>0</v>
      </c>
      <c r="BU70" s="112">
        <f t="shared" si="206"/>
        <v>0</v>
      </c>
      <c r="BV70" s="113"/>
      <c r="BW70" s="113"/>
      <c r="BX70" s="113"/>
      <c r="BY70" s="119">
        <v>0</v>
      </c>
      <c r="BZ70" s="112">
        <f t="shared" si="207"/>
        <v>151487</v>
      </c>
      <c r="CA70" s="113"/>
      <c r="CB70" s="113"/>
      <c r="CC70" s="113"/>
      <c r="CD70" s="119">
        <v>151487</v>
      </c>
      <c r="CE70" s="112">
        <f t="shared" si="208"/>
        <v>151487</v>
      </c>
      <c r="CF70" s="117">
        <f t="shared" si="215"/>
        <v>0</v>
      </c>
      <c r="CG70" s="117">
        <f t="shared" si="215"/>
        <v>0</v>
      </c>
      <c r="CH70" s="117">
        <f t="shared" si="215"/>
        <v>0</v>
      </c>
      <c r="CI70" s="117">
        <f t="shared" si="215"/>
        <v>151487</v>
      </c>
      <c r="CJ70" s="112">
        <f t="shared" si="209"/>
        <v>151487</v>
      </c>
      <c r="CK70" s="117">
        <f t="shared" si="216"/>
        <v>0</v>
      </c>
      <c r="CL70" s="117">
        <f t="shared" si="216"/>
        <v>0</v>
      </c>
      <c r="CM70" s="117">
        <f t="shared" si="216"/>
        <v>0</v>
      </c>
      <c r="CN70" s="117">
        <f t="shared" si="216"/>
        <v>151487</v>
      </c>
      <c r="CO70" s="112">
        <f t="shared" si="210"/>
        <v>151487</v>
      </c>
      <c r="CP70" s="117">
        <f t="shared" si="217"/>
        <v>0</v>
      </c>
      <c r="CQ70" s="117">
        <f t="shared" si="217"/>
        <v>0</v>
      </c>
      <c r="CR70" s="117">
        <f t="shared" si="217"/>
        <v>0</v>
      </c>
      <c r="CS70" s="117">
        <f t="shared" si="217"/>
        <v>151487</v>
      </c>
    </row>
    <row r="71" spans="1:97" ht="15.75" thickBot="1">
      <c r="A71" s="110">
        <v>22</v>
      </c>
      <c r="B71" s="136" t="s">
        <v>101</v>
      </c>
      <c r="C71" s="112">
        <f>SUM(D71:G71)</f>
        <v>0</v>
      </c>
      <c r="D71" s="113"/>
      <c r="E71" s="113"/>
      <c r="F71" s="113"/>
      <c r="G71" s="119">
        <v>0</v>
      </c>
      <c r="H71" s="112">
        <f t="shared" si="193"/>
        <v>0</v>
      </c>
      <c r="I71" s="113"/>
      <c r="J71" s="113"/>
      <c r="K71" s="113"/>
      <c r="L71" s="119">
        <v>0</v>
      </c>
      <c r="M71" s="112">
        <f t="shared" si="194"/>
        <v>0</v>
      </c>
      <c r="N71" s="113"/>
      <c r="O71" s="113"/>
      <c r="P71" s="113"/>
      <c r="Q71" s="119">
        <v>0</v>
      </c>
      <c r="R71" s="112">
        <f t="shared" si="195"/>
        <v>0</v>
      </c>
      <c r="S71" s="117">
        <f t="shared" si="211"/>
        <v>0</v>
      </c>
      <c r="T71" s="117">
        <f t="shared" si="211"/>
        <v>0</v>
      </c>
      <c r="U71" s="117">
        <f t="shared" si="211"/>
        <v>0</v>
      </c>
      <c r="V71" s="117">
        <f t="shared" si="211"/>
        <v>0</v>
      </c>
      <c r="W71" s="112">
        <f t="shared" si="196"/>
        <v>0</v>
      </c>
      <c r="X71" s="113"/>
      <c r="Y71" s="113"/>
      <c r="Z71" s="113"/>
      <c r="AA71" s="119">
        <v>0</v>
      </c>
      <c r="AB71" s="112">
        <f t="shared" si="197"/>
        <v>0</v>
      </c>
      <c r="AC71" s="113"/>
      <c r="AD71" s="113"/>
      <c r="AE71" s="113"/>
      <c r="AF71" s="119">
        <v>0</v>
      </c>
      <c r="AG71" s="112">
        <f t="shared" si="198"/>
        <v>35022</v>
      </c>
      <c r="AH71" s="113"/>
      <c r="AI71" s="113"/>
      <c r="AJ71" s="113"/>
      <c r="AK71" s="119">
        <v>35022</v>
      </c>
      <c r="AL71" s="112">
        <f t="shared" si="199"/>
        <v>35022</v>
      </c>
      <c r="AM71" s="117">
        <f t="shared" si="212"/>
        <v>0</v>
      </c>
      <c r="AN71" s="117">
        <f t="shared" si="212"/>
        <v>0</v>
      </c>
      <c r="AO71" s="117">
        <f t="shared" si="212"/>
        <v>0</v>
      </c>
      <c r="AP71" s="117">
        <f t="shared" si="212"/>
        <v>35022</v>
      </c>
      <c r="AQ71" s="112">
        <f t="shared" si="200"/>
        <v>35022</v>
      </c>
      <c r="AR71" s="117">
        <f t="shared" si="213"/>
        <v>0</v>
      </c>
      <c r="AS71" s="117">
        <f t="shared" si="213"/>
        <v>0</v>
      </c>
      <c r="AT71" s="117">
        <f t="shared" si="213"/>
        <v>0</v>
      </c>
      <c r="AU71" s="117">
        <f>V71+AP71</f>
        <v>35022</v>
      </c>
      <c r="AV71" s="112">
        <f t="shared" si="201"/>
        <v>34803</v>
      </c>
      <c r="AW71" s="113"/>
      <c r="AX71" s="113"/>
      <c r="AY71" s="113"/>
      <c r="AZ71" s="119">
        <v>34803</v>
      </c>
      <c r="BA71" s="112">
        <f t="shared" si="202"/>
        <v>37155</v>
      </c>
      <c r="BB71" s="113"/>
      <c r="BC71" s="113"/>
      <c r="BD71" s="113"/>
      <c r="BE71" s="119">
        <v>37155</v>
      </c>
      <c r="BF71" s="112">
        <f t="shared" si="203"/>
        <v>29628</v>
      </c>
      <c r="BG71" s="113"/>
      <c r="BH71" s="113"/>
      <c r="BI71" s="113"/>
      <c r="BJ71" s="119">
        <v>29628</v>
      </c>
      <c r="BK71" s="112">
        <f t="shared" si="204"/>
        <v>101586</v>
      </c>
      <c r="BL71" s="117">
        <f t="shared" si="214"/>
        <v>0</v>
      </c>
      <c r="BM71" s="117">
        <f t="shared" si="214"/>
        <v>0</v>
      </c>
      <c r="BN71" s="117">
        <f t="shared" si="214"/>
        <v>0</v>
      </c>
      <c r="BO71" s="117">
        <f t="shared" si="214"/>
        <v>101586</v>
      </c>
      <c r="BP71" s="112">
        <f t="shared" si="205"/>
        <v>35173</v>
      </c>
      <c r="BQ71" s="113"/>
      <c r="BR71" s="113"/>
      <c r="BS71" s="113"/>
      <c r="BT71" s="119">
        <v>35173</v>
      </c>
      <c r="BU71" s="112">
        <f t="shared" si="206"/>
        <v>55382</v>
      </c>
      <c r="BV71" s="113"/>
      <c r="BW71" s="113"/>
      <c r="BX71" s="113"/>
      <c r="BY71" s="119">
        <v>55382</v>
      </c>
      <c r="BZ71" s="112">
        <f t="shared" si="207"/>
        <v>31637</v>
      </c>
      <c r="CA71" s="113"/>
      <c r="CB71" s="113"/>
      <c r="CC71" s="113"/>
      <c r="CD71" s="119">
        <v>31637</v>
      </c>
      <c r="CE71" s="112">
        <f t="shared" si="208"/>
        <v>122192</v>
      </c>
      <c r="CF71" s="117">
        <f t="shared" si="215"/>
        <v>0</v>
      </c>
      <c r="CG71" s="117">
        <f t="shared" si="215"/>
        <v>0</v>
      </c>
      <c r="CH71" s="117">
        <f t="shared" si="215"/>
        <v>0</v>
      </c>
      <c r="CI71" s="117">
        <f t="shared" si="215"/>
        <v>122192</v>
      </c>
      <c r="CJ71" s="112">
        <f t="shared" si="209"/>
        <v>223778</v>
      </c>
      <c r="CK71" s="117">
        <f t="shared" si="216"/>
        <v>0</v>
      </c>
      <c r="CL71" s="117">
        <f t="shared" si="216"/>
        <v>0</v>
      </c>
      <c r="CM71" s="117">
        <f t="shared" si="216"/>
        <v>0</v>
      </c>
      <c r="CN71" s="117">
        <f t="shared" si="216"/>
        <v>223778</v>
      </c>
      <c r="CO71" s="112">
        <f t="shared" si="210"/>
        <v>258800</v>
      </c>
      <c r="CP71" s="117">
        <f t="shared" si="217"/>
        <v>0</v>
      </c>
      <c r="CQ71" s="117">
        <f t="shared" si="217"/>
        <v>0</v>
      </c>
      <c r="CR71" s="117">
        <f t="shared" si="217"/>
        <v>0</v>
      </c>
      <c r="CS71" s="117">
        <f t="shared" si="217"/>
        <v>258800</v>
      </c>
    </row>
    <row r="72" spans="1:97" s="123" customFormat="1" ht="13.5" thickBot="1">
      <c r="A72" s="120" t="s">
        <v>75</v>
      </c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</row>
    <row r="73" spans="1:97" ht="15.75" thickBot="1">
      <c r="A73" s="124"/>
      <c r="B73" s="125" t="s">
        <v>76</v>
      </c>
      <c r="C73" s="140">
        <f t="shared" ref="C73:BN73" si="218">SUM(C50:C71)</f>
        <v>1885698</v>
      </c>
      <c r="D73" s="140">
        <f t="shared" si="218"/>
        <v>1748093</v>
      </c>
      <c r="E73" s="140">
        <f t="shared" si="218"/>
        <v>0</v>
      </c>
      <c r="F73" s="140">
        <f t="shared" si="218"/>
        <v>15956</v>
      </c>
      <c r="G73" s="141">
        <f t="shared" si="218"/>
        <v>121649</v>
      </c>
      <c r="H73" s="140">
        <f t="shared" si="218"/>
        <v>2175086</v>
      </c>
      <c r="I73" s="140">
        <f t="shared" si="218"/>
        <v>2044406</v>
      </c>
      <c r="J73" s="140">
        <f t="shared" si="218"/>
        <v>0</v>
      </c>
      <c r="K73" s="140">
        <f t="shared" si="218"/>
        <v>13913</v>
      </c>
      <c r="L73" s="141">
        <f t="shared" si="218"/>
        <v>116767</v>
      </c>
      <c r="M73" s="140">
        <f>SUM(M50:M71)</f>
        <v>2337085</v>
      </c>
      <c r="N73" s="140">
        <f t="shared" si="218"/>
        <v>2196230</v>
      </c>
      <c r="O73" s="140">
        <f t="shared" si="218"/>
        <v>0</v>
      </c>
      <c r="P73" s="140">
        <f t="shared" si="218"/>
        <v>12766</v>
      </c>
      <c r="Q73" s="141">
        <f t="shared" si="218"/>
        <v>128089</v>
      </c>
      <c r="R73" s="140">
        <f t="shared" si="218"/>
        <v>6397869</v>
      </c>
      <c r="S73" s="140">
        <f t="shared" si="218"/>
        <v>5988729</v>
      </c>
      <c r="T73" s="140">
        <f t="shared" si="218"/>
        <v>0</v>
      </c>
      <c r="U73" s="140">
        <f t="shared" si="218"/>
        <v>42635</v>
      </c>
      <c r="V73" s="141">
        <f t="shared" si="218"/>
        <v>366505</v>
      </c>
      <c r="W73" s="140">
        <f t="shared" si="218"/>
        <v>2178045</v>
      </c>
      <c r="X73" s="140">
        <f t="shared" si="218"/>
        <v>2059330</v>
      </c>
      <c r="Y73" s="140">
        <f t="shared" si="218"/>
        <v>0</v>
      </c>
      <c r="Z73" s="140">
        <f t="shared" si="218"/>
        <v>10382</v>
      </c>
      <c r="AA73" s="141">
        <f t="shared" si="218"/>
        <v>108333</v>
      </c>
      <c r="AB73" s="140">
        <f t="shared" si="218"/>
        <v>1753053</v>
      </c>
      <c r="AC73" s="140">
        <f t="shared" si="218"/>
        <v>1645803</v>
      </c>
      <c r="AD73" s="140">
        <f t="shared" si="218"/>
        <v>0</v>
      </c>
      <c r="AE73" s="140">
        <f t="shared" si="218"/>
        <v>8066</v>
      </c>
      <c r="AF73" s="141">
        <f t="shared" si="218"/>
        <v>99184</v>
      </c>
      <c r="AG73" s="140">
        <f>SUM(AH73:AK73)</f>
        <v>2061206</v>
      </c>
      <c r="AH73" s="140">
        <f t="shared" si="218"/>
        <v>1915503</v>
      </c>
      <c r="AI73" s="140">
        <f t="shared" si="218"/>
        <v>0</v>
      </c>
      <c r="AJ73" s="140">
        <f t="shared" si="218"/>
        <v>6602</v>
      </c>
      <c r="AK73" s="141">
        <f t="shared" si="218"/>
        <v>139101</v>
      </c>
      <c r="AL73" s="140">
        <f>SUM(AM73:AP73)</f>
        <v>5992304</v>
      </c>
      <c r="AM73" s="140">
        <f t="shared" si="218"/>
        <v>5620636</v>
      </c>
      <c r="AN73" s="140">
        <f t="shared" si="218"/>
        <v>0</v>
      </c>
      <c r="AO73" s="140">
        <f t="shared" si="218"/>
        <v>25050</v>
      </c>
      <c r="AP73" s="141">
        <f t="shared" si="218"/>
        <v>346618</v>
      </c>
      <c r="AQ73" s="140">
        <f>SUM(AR73:AU73)</f>
        <v>12390173</v>
      </c>
      <c r="AR73" s="140">
        <f t="shared" si="218"/>
        <v>11609365</v>
      </c>
      <c r="AS73" s="140">
        <f t="shared" si="218"/>
        <v>0</v>
      </c>
      <c r="AT73" s="140">
        <f t="shared" si="218"/>
        <v>67685</v>
      </c>
      <c r="AU73" s="141">
        <f t="shared" si="218"/>
        <v>713123</v>
      </c>
      <c r="AV73" s="140">
        <f>SUM(AW73:AZ73)</f>
        <v>2068968</v>
      </c>
      <c r="AW73" s="140">
        <f t="shared" si="218"/>
        <v>1924034</v>
      </c>
      <c r="AX73" s="140">
        <f t="shared" si="218"/>
        <v>0</v>
      </c>
      <c r="AY73" s="140">
        <f t="shared" si="218"/>
        <v>6928</v>
      </c>
      <c r="AZ73" s="141">
        <f t="shared" si="218"/>
        <v>138006</v>
      </c>
      <c r="BA73" s="140">
        <f>SUM(BB73:BE73)</f>
        <v>2154309</v>
      </c>
      <c r="BB73" s="140">
        <f t="shared" si="218"/>
        <v>2003714</v>
      </c>
      <c r="BC73" s="140">
        <f t="shared" si="218"/>
        <v>0</v>
      </c>
      <c r="BD73" s="140">
        <f t="shared" si="218"/>
        <v>9077</v>
      </c>
      <c r="BE73" s="141">
        <f t="shared" si="218"/>
        <v>141518</v>
      </c>
      <c r="BF73" s="140">
        <f t="shared" si="218"/>
        <v>2120916</v>
      </c>
      <c r="BG73" s="140">
        <f t="shared" si="218"/>
        <v>1973245</v>
      </c>
      <c r="BH73" s="140">
        <f t="shared" si="218"/>
        <v>0</v>
      </c>
      <c r="BI73" s="140">
        <f t="shared" si="218"/>
        <v>13267</v>
      </c>
      <c r="BJ73" s="141">
        <f t="shared" si="218"/>
        <v>134404</v>
      </c>
      <c r="BK73" s="140">
        <f>SUM(BL73:BO73)</f>
        <v>6344193</v>
      </c>
      <c r="BL73" s="140">
        <f t="shared" si="218"/>
        <v>5900993</v>
      </c>
      <c r="BM73" s="140">
        <f t="shared" si="218"/>
        <v>0</v>
      </c>
      <c r="BN73" s="140">
        <f t="shared" si="218"/>
        <v>29272</v>
      </c>
      <c r="BO73" s="141">
        <f t="shared" ref="BO73:CQ73" si="219">SUM(BO50:BO71)</f>
        <v>413928</v>
      </c>
      <c r="BP73" s="140">
        <f t="shared" si="219"/>
        <v>2402531</v>
      </c>
      <c r="BQ73" s="140">
        <f t="shared" si="219"/>
        <v>2239692</v>
      </c>
      <c r="BR73" s="140">
        <f t="shared" si="219"/>
        <v>0</v>
      </c>
      <c r="BS73" s="140">
        <f t="shared" si="219"/>
        <v>14924</v>
      </c>
      <c r="BT73" s="141">
        <f t="shared" si="219"/>
        <v>147915</v>
      </c>
      <c r="BU73" s="140">
        <f t="shared" si="219"/>
        <v>2567896</v>
      </c>
      <c r="BV73" s="140">
        <f t="shared" si="219"/>
        <v>2381415</v>
      </c>
      <c r="BW73" s="140">
        <f t="shared" si="219"/>
        <v>0</v>
      </c>
      <c r="BX73" s="140">
        <f t="shared" si="219"/>
        <v>14118</v>
      </c>
      <c r="BY73" s="141">
        <f t="shared" si="219"/>
        <v>172363</v>
      </c>
      <c r="BZ73" s="140">
        <f>SUM(CA73:CD73)</f>
        <v>2492614</v>
      </c>
      <c r="CA73" s="140">
        <f t="shared" si="219"/>
        <v>2171637</v>
      </c>
      <c r="CB73" s="140">
        <f t="shared" si="219"/>
        <v>0</v>
      </c>
      <c r="CC73" s="140">
        <v>275042</v>
      </c>
      <c r="CD73" s="141">
        <v>45935</v>
      </c>
      <c r="CE73" s="140">
        <f>SUM(CE50:CE71)</f>
        <v>7463041</v>
      </c>
      <c r="CF73" s="140">
        <f t="shared" si="219"/>
        <v>6792744</v>
      </c>
      <c r="CG73" s="140">
        <f t="shared" si="219"/>
        <v>0</v>
      </c>
      <c r="CH73" s="140">
        <v>304084</v>
      </c>
      <c r="CI73" s="141">
        <v>366213</v>
      </c>
      <c r="CJ73" s="140">
        <f>SUM(CK73:CN73)</f>
        <v>13807234</v>
      </c>
      <c r="CK73" s="140">
        <f>SUM(CK50:CK71)</f>
        <v>12693737</v>
      </c>
      <c r="CL73" s="140">
        <f t="shared" si="219"/>
        <v>0</v>
      </c>
      <c r="CM73" s="140">
        <v>333356</v>
      </c>
      <c r="CN73" s="141">
        <v>780141</v>
      </c>
      <c r="CO73" s="140">
        <f t="shared" si="219"/>
        <v>26197407</v>
      </c>
      <c r="CP73" s="140">
        <f>SUM(CP50:CP71)</f>
        <v>24303102</v>
      </c>
      <c r="CQ73" s="140">
        <f t="shared" si="219"/>
        <v>0</v>
      </c>
      <c r="CR73" s="140">
        <v>401041</v>
      </c>
      <c r="CS73" s="141">
        <v>1493264</v>
      </c>
    </row>
    <row r="74" spans="1:97">
      <c r="A74" s="101"/>
      <c r="B74" s="135"/>
      <c r="C74" s="101"/>
      <c r="D74" s="101"/>
      <c r="E74" s="101"/>
      <c r="F74" s="101"/>
      <c r="G74" s="101"/>
      <c r="H74" s="142"/>
      <c r="M74" s="142"/>
      <c r="R74" s="142"/>
      <c r="W74" s="142"/>
      <c r="AB74" s="142"/>
      <c r="AG74" s="142"/>
      <c r="AL74" s="142"/>
      <c r="AV74" s="142"/>
      <c r="BA74" s="142"/>
      <c r="BF74" s="142"/>
      <c r="BK74" s="142"/>
      <c r="BP74" s="142"/>
      <c r="BU74" s="142"/>
      <c r="BZ74" s="142"/>
      <c r="CE74" s="142"/>
      <c r="CJ74" s="142"/>
      <c r="CO74" s="142"/>
    </row>
    <row r="75" spans="1:97">
      <c r="B75" s="143"/>
      <c r="C75" s="144"/>
      <c r="D75" s="145"/>
      <c r="E75" s="130"/>
      <c r="F75" s="130"/>
      <c r="G75" s="130"/>
      <c r="H75" s="130"/>
      <c r="M75" s="130"/>
      <c r="R75" s="130"/>
      <c r="W75" s="130"/>
      <c r="AB75" s="130"/>
      <c r="AG75" s="130"/>
      <c r="AL75" s="130"/>
      <c r="AV75" s="130"/>
      <c r="BA75" s="130"/>
      <c r="BF75" s="130"/>
      <c r="BK75" s="130"/>
      <c r="BP75" s="130"/>
      <c r="BU75" s="130"/>
      <c r="BZ75" s="130"/>
      <c r="CE75" s="130"/>
      <c r="CJ75" s="130"/>
      <c r="CO75" s="130"/>
    </row>
    <row r="76" spans="1:97">
      <c r="B76" s="143"/>
      <c r="C76" s="144"/>
      <c r="D76" s="145"/>
      <c r="E76" s="130"/>
      <c r="F76" s="130"/>
      <c r="G76" s="130"/>
      <c r="H76" s="130"/>
      <c r="M76" s="130"/>
      <c r="R76" s="130"/>
      <c r="W76" s="130"/>
      <c r="AB76" s="130"/>
      <c r="AG76" s="130"/>
      <c r="AL76" s="130"/>
      <c r="AV76" s="130"/>
      <c r="BA76" s="130"/>
      <c r="BF76" s="130"/>
      <c r="BK76" s="130"/>
      <c r="BP76" s="130"/>
      <c r="BU76" s="130"/>
      <c r="BZ76" s="130"/>
      <c r="CE76" s="130"/>
      <c r="CJ76" s="130"/>
      <c r="CO76" s="130"/>
    </row>
    <row r="77" spans="1:97">
      <c r="B77" s="143"/>
      <c r="C77" s="144"/>
      <c r="D77" s="145"/>
      <c r="E77" s="130"/>
      <c r="F77" s="130"/>
      <c r="G77" s="130"/>
      <c r="H77" s="130"/>
      <c r="M77" s="130"/>
      <c r="R77" s="130"/>
      <c r="W77" s="130"/>
      <c r="AB77" s="130"/>
      <c r="AG77" s="130"/>
      <c r="AL77" s="130"/>
      <c r="AV77" s="130"/>
      <c r="BA77" s="130"/>
      <c r="BF77" s="130"/>
      <c r="BK77" s="130"/>
      <c r="BP77" s="130"/>
      <c r="BU77" s="130"/>
      <c r="BZ77" s="130"/>
      <c r="CE77" s="130"/>
      <c r="CJ77" s="130"/>
      <c r="CO77" s="130"/>
    </row>
    <row r="78" spans="1:97">
      <c r="B78" s="143"/>
      <c r="C78" s="144"/>
      <c r="D78" s="145"/>
      <c r="E78" s="130"/>
      <c r="F78" s="130"/>
      <c r="G78" s="130"/>
      <c r="H78" s="130"/>
      <c r="M78" s="130"/>
      <c r="R78" s="130"/>
      <c r="W78" s="130"/>
      <c r="AB78" s="130"/>
      <c r="AG78" s="130"/>
      <c r="AL78" s="130"/>
      <c r="AV78" s="130"/>
      <c r="BA78" s="130"/>
      <c r="BF78" s="130"/>
      <c r="BK78" s="130"/>
      <c r="BP78" s="130"/>
      <c r="BU78" s="130"/>
      <c r="BZ78" s="130"/>
      <c r="CE78" s="130"/>
      <c r="CJ78" s="130"/>
      <c r="CO78" s="130"/>
    </row>
    <row r="79" spans="1:97">
      <c r="B79" s="143"/>
      <c r="C79" s="144"/>
      <c r="D79" s="145"/>
      <c r="E79" s="130"/>
      <c r="F79" s="130"/>
      <c r="G79" s="130"/>
      <c r="H79" s="130"/>
      <c r="M79" s="130"/>
      <c r="R79" s="130"/>
      <c r="W79" s="130"/>
      <c r="AB79" s="130"/>
      <c r="AG79" s="130"/>
      <c r="AL79" s="130"/>
      <c r="AV79" s="130"/>
      <c r="BA79" s="130"/>
      <c r="BF79" s="130"/>
      <c r="BK79" s="130"/>
      <c r="BP79" s="130"/>
      <c r="BU79" s="130"/>
      <c r="BZ79" s="130"/>
      <c r="CE79" s="130"/>
      <c r="CJ79" s="130"/>
      <c r="CO79" s="130"/>
    </row>
    <row r="80" spans="1:97">
      <c r="B80" s="143"/>
      <c r="C80" s="144"/>
      <c r="D80" s="145"/>
      <c r="E80" s="130"/>
      <c r="F80" s="130"/>
      <c r="G80" s="130"/>
      <c r="H80" s="130"/>
      <c r="M80" s="130"/>
      <c r="R80" s="130"/>
      <c r="W80" s="130"/>
      <c r="AB80" s="130"/>
      <c r="AG80" s="130"/>
      <c r="AL80" s="130"/>
      <c r="AV80" s="130"/>
      <c r="BA80" s="130"/>
      <c r="BF80" s="130"/>
      <c r="BK80" s="130"/>
      <c r="BP80" s="130"/>
      <c r="BU80" s="130"/>
      <c r="BZ80" s="130"/>
      <c r="CE80" s="130"/>
      <c r="CJ80" s="130"/>
      <c r="CO80" s="130"/>
    </row>
    <row r="81" spans="2:93">
      <c r="B81" s="143"/>
      <c r="C81" s="144"/>
      <c r="D81" s="145"/>
      <c r="E81" s="130"/>
      <c r="F81" s="130"/>
      <c r="G81" s="130"/>
      <c r="H81" s="130"/>
      <c r="M81" s="130"/>
      <c r="R81" s="130"/>
      <c r="W81" s="130"/>
      <c r="AB81" s="130"/>
      <c r="AG81" s="130"/>
      <c r="AL81" s="130"/>
      <c r="AV81" s="130"/>
      <c r="BA81" s="130"/>
      <c r="BF81" s="130"/>
      <c r="BK81" s="130"/>
      <c r="BP81" s="130"/>
      <c r="BU81" s="130"/>
      <c r="BZ81" s="130"/>
      <c r="CE81" s="130"/>
      <c r="CJ81" s="130"/>
      <c r="CO81" s="130"/>
    </row>
    <row r="82" spans="2:93">
      <c r="B82" s="143"/>
      <c r="C82" s="144"/>
      <c r="D82" s="145"/>
      <c r="E82" s="130"/>
      <c r="F82" s="130"/>
      <c r="G82" s="130"/>
      <c r="H82" s="130"/>
      <c r="M82" s="130"/>
      <c r="R82" s="130"/>
      <c r="W82" s="130"/>
      <c r="AB82" s="130"/>
      <c r="AG82" s="130"/>
      <c r="AL82" s="130"/>
      <c r="AV82" s="130"/>
      <c r="BA82" s="130"/>
      <c r="BF82" s="130"/>
      <c r="BK82" s="130"/>
      <c r="BP82" s="130"/>
      <c r="BU82" s="130"/>
      <c r="BZ82" s="130"/>
      <c r="CE82" s="130"/>
      <c r="CJ82" s="130"/>
      <c r="CO82" s="130"/>
    </row>
    <row r="83" spans="2:93">
      <c r="B83" s="143"/>
      <c r="C83" s="144"/>
      <c r="D83" s="145"/>
      <c r="E83" s="130"/>
      <c r="F83" s="130"/>
      <c r="G83" s="130"/>
      <c r="H83" s="130"/>
      <c r="M83" s="130"/>
      <c r="R83" s="130"/>
      <c r="W83" s="130"/>
      <c r="AB83" s="130"/>
      <c r="AG83" s="130"/>
      <c r="AL83" s="130"/>
      <c r="AV83" s="130"/>
      <c r="BA83" s="130"/>
      <c r="BF83" s="130"/>
      <c r="BK83" s="130"/>
      <c r="BP83" s="130"/>
      <c r="BU83" s="130"/>
      <c r="BZ83" s="130"/>
      <c r="CE83" s="130"/>
      <c r="CJ83" s="130"/>
      <c r="CO83" s="130"/>
    </row>
    <row r="84" spans="2:93" ht="15.75">
      <c r="B84" s="146"/>
      <c r="C84" s="144"/>
      <c r="D84" s="145"/>
      <c r="E84" s="130"/>
      <c r="F84" s="130"/>
      <c r="G84" s="130"/>
      <c r="H84" s="130"/>
      <c r="M84" s="130"/>
      <c r="R84" s="130"/>
      <c r="W84" s="130"/>
      <c r="AB84" s="130"/>
      <c r="AG84" s="130"/>
      <c r="AL84" s="130"/>
      <c r="AV84" s="130"/>
      <c r="BA84" s="130"/>
      <c r="BF84" s="130"/>
      <c r="BK84" s="130"/>
      <c r="BP84" s="130"/>
      <c r="BU84" s="130"/>
      <c r="BZ84" s="130"/>
      <c r="CE84" s="130"/>
      <c r="CJ84" s="130"/>
      <c r="CO84" s="130"/>
    </row>
    <row r="85" spans="2:93">
      <c r="B85" s="143"/>
      <c r="C85" s="144"/>
      <c r="D85" s="145"/>
      <c r="E85" s="130"/>
      <c r="F85" s="130"/>
      <c r="G85" s="130"/>
      <c r="H85" s="130"/>
      <c r="M85" s="130"/>
      <c r="R85" s="130"/>
      <c r="W85" s="130"/>
      <c r="AB85" s="130"/>
      <c r="AG85" s="130"/>
      <c r="AL85" s="130"/>
      <c r="AV85" s="130"/>
      <c r="BA85" s="130"/>
      <c r="BF85" s="130"/>
      <c r="BK85" s="130"/>
      <c r="BP85" s="130"/>
      <c r="BU85" s="130"/>
      <c r="BZ85" s="130"/>
      <c r="CE85" s="130"/>
      <c r="CJ85" s="130"/>
      <c r="CO85" s="130"/>
    </row>
    <row r="86" spans="2:93">
      <c r="B86" s="143"/>
      <c r="C86" s="144"/>
      <c r="D86" s="145"/>
      <c r="E86" s="130"/>
      <c r="F86" s="130"/>
      <c r="G86" s="130"/>
      <c r="H86" s="130"/>
      <c r="M86" s="130"/>
      <c r="R86" s="130"/>
      <c r="W86" s="130"/>
      <c r="AB86" s="130"/>
      <c r="AG86" s="130"/>
      <c r="AL86" s="130"/>
      <c r="AV86" s="130"/>
      <c r="BA86" s="130"/>
      <c r="BF86" s="130"/>
      <c r="BK86" s="130"/>
      <c r="BP86" s="130"/>
      <c r="BU86" s="130"/>
      <c r="BZ86" s="130"/>
      <c r="CE86" s="130"/>
      <c r="CJ86" s="130"/>
      <c r="CO86" s="130"/>
    </row>
    <row r="87" spans="2:93">
      <c r="B87" s="143"/>
      <c r="C87" s="144"/>
      <c r="D87" s="145"/>
      <c r="E87" s="130"/>
      <c r="F87" s="130"/>
      <c r="G87" s="130"/>
      <c r="H87" s="130"/>
      <c r="M87" s="130"/>
      <c r="R87" s="130"/>
      <c r="W87" s="130"/>
      <c r="AB87" s="130"/>
      <c r="AG87" s="130"/>
      <c r="AL87" s="130"/>
      <c r="AV87" s="130"/>
      <c r="BA87" s="130"/>
      <c r="BF87" s="130"/>
      <c r="BK87" s="130"/>
      <c r="BP87" s="130"/>
      <c r="BU87" s="130"/>
      <c r="BZ87" s="130"/>
      <c r="CE87" s="130"/>
      <c r="CJ87" s="130"/>
      <c r="CO87" s="130"/>
    </row>
    <row r="88" spans="2:93">
      <c r="B88" s="143"/>
      <c r="C88" s="144"/>
      <c r="D88" s="145"/>
      <c r="E88" s="130"/>
      <c r="F88" s="130"/>
      <c r="G88" s="130"/>
      <c r="H88" s="130"/>
      <c r="M88" s="130"/>
      <c r="R88" s="130"/>
      <c r="W88" s="130"/>
      <c r="AB88" s="130"/>
      <c r="AG88" s="130"/>
      <c r="AL88" s="130"/>
      <c r="AV88" s="130"/>
      <c r="BA88" s="130"/>
      <c r="BF88" s="130"/>
      <c r="BK88" s="130"/>
      <c r="BP88" s="130"/>
      <c r="BU88" s="130"/>
      <c r="BZ88" s="130"/>
      <c r="CE88" s="130"/>
      <c r="CJ88" s="130"/>
      <c r="CO88" s="130"/>
    </row>
    <row r="89" spans="2:93">
      <c r="B89" s="143"/>
      <c r="C89" s="144"/>
      <c r="D89" s="145"/>
      <c r="E89" s="130"/>
      <c r="F89" s="130"/>
      <c r="G89" s="130"/>
      <c r="H89" s="130"/>
      <c r="M89" s="130"/>
      <c r="R89" s="130"/>
      <c r="W89" s="130"/>
      <c r="AB89" s="130"/>
      <c r="AG89" s="130"/>
      <c r="AL89" s="130"/>
      <c r="AV89" s="130"/>
      <c r="BA89" s="130"/>
      <c r="BF89" s="130"/>
      <c r="BK89" s="130"/>
      <c r="BP89" s="130"/>
      <c r="BU89" s="130"/>
      <c r="BZ89" s="130"/>
      <c r="CE89" s="130"/>
      <c r="CJ89" s="130"/>
      <c r="CO89" s="130"/>
    </row>
    <row r="90" spans="2:93">
      <c r="B90" s="143"/>
      <c r="C90" s="144"/>
      <c r="D90" s="145"/>
      <c r="E90" s="130"/>
      <c r="F90" s="130"/>
      <c r="G90" s="130"/>
      <c r="H90" s="130"/>
      <c r="M90" s="130"/>
      <c r="R90" s="130"/>
      <c r="W90" s="130"/>
      <c r="AB90" s="130"/>
      <c r="AG90" s="130"/>
      <c r="AL90" s="130"/>
      <c r="AV90" s="130"/>
      <c r="BA90" s="130"/>
      <c r="BF90" s="130"/>
      <c r="BK90" s="130"/>
      <c r="BP90" s="130"/>
      <c r="BU90" s="130"/>
      <c r="BZ90" s="130"/>
      <c r="CE90" s="130"/>
      <c r="CJ90" s="130"/>
      <c r="CO90" s="130"/>
    </row>
    <row r="91" spans="2:93">
      <c r="B91" s="143"/>
      <c r="C91" s="144"/>
      <c r="D91" s="145"/>
      <c r="E91" s="130"/>
      <c r="F91" s="130"/>
      <c r="G91" s="130"/>
      <c r="H91" s="130"/>
      <c r="M91" s="130"/>
      <c r="R91" s="130"/>
      <c r="W91" s="130"/>
      <c r="AB91" s="130"/>
      <c r="AG91" s="130"/>
      <c r="AL91" s="130"/>
      <c r="AV91" s="130"/>
      <c r="BA91" s="130"/>
      <c r="BF91" s="130"/>
      <c r="BK91" s="130"/>
      <c r="BP91" s="130"/>
      <c r="BU91" s="130"/>
      <c r="BZ91" s="130"/>
      <c r="CE91" s="130"/>
      <c r="CJ91" s="130"/>
      <c r="CO91" s="130"/>
    </row>
    <row r="92" spans="2:93">
      <c r="B92" s="143"/>
      <c r="C92" s="144"/>
      <c r="D92" s="145"/>
      <c r="E92" s="130"/>
      <c r="F92" s="130"/>
      <c r="G92" s="130"/>
      <c r="H92" s="130"/>
      <c r="M92" s="130"/>
      <c r="R92" s="130"/>
      <c r="W92" s="130"/>
      <c r="AB92" s="130"/>
      <c r="AG92" s="130"/>
      <c r="AL92" s="130"/>
      <c r="AV92" s="130"/>
      <c r="BA92" s="130"/>
      <c r="BF92" s="130"/>
      <c r="BK92" s="130"/>
      <c r="BP92" s="130"/>
      <c r="BU92" s="130"/>
      <c r="BZ92" s="130"/>
      <c r="CE92" s="130"/>
      <c r="CJ92" s="130"/>
      <c r="CO92" s="130"/>
    </row>
    <row r="93" spans="2:93">
      <c r="B93" s="143"/>
      <c r="C93" s="144"/>
      <c r="D93" s="145"/>
      <c r="E93" s="130"/>
      <c r="F93" s="130"/>
      <c r="G93" s="130"/>
      <c r="H93" s="130"/>
      <c r="M93" s="130"/>
      <c r="R93" s="130"/>
      <c r="W93" s="130"/>
      <c r="AB93" s="130"/>
      <c r="AG93" s="130"/>
      <c r="AL93" s="130"/>
      <c r="AV93" s="130"/>
      <c r="BA93" s="130"/>
      <c r="BF93" s="130"/>
      <c r="BK93" s="130"/>
      <c r="BP93" s="130"/>
      <c r="BU93" s="130"/>
      <c r="BZ93" s="130"/>
      <c r="CE93" s="130"/>
      <c r="CJ93" s="130"/>
      <c r="CO93" s="130"/>
    </row>
    <row r="94" spans="2:93">
      <c r="B94" s="143"/>
      <c r="C94" s="144"/>
      <c r="D94" s="145"/>
      <c r="E94" s="130"/>
      <c r="F94" s="130"/>
      <c r="G94" s="130"/>
      <c r="H94" s="130"/>
      <c r="M94" s="130"/>
      <c r="R94" s="130"/>
      <c r="W94" s="130"/>
      <c r="AB94" s="130"/>
      <c r="AG94" s="130"/>
      <c r="AL94" s="130"/>
      <c r="AV94" s="130"/>
      <c r="BA94" s="130"/>
      <c r="BF94" s="130"/>
      <c r="BK94" s="130"/>
      <c r="BP94" s="130"/>
      <c r="BU94" s="130"/>
      <c r="BZ94" s="130"/>
      <c r="CE94" s="130"/>
      <c r="CJ94" s="130"/>
      <c r="CO94" s="130"/>
    </row>
    <row r="95" spans="2:93">
      <c r="B95" s="143"/>
      <c r="C95" s="144"/>
      <c r="D95" s="145"/>
      <c r="E95" s="145"/>
      <c r="F95" s="145"/>
      <c r="G95" s="145"/>
      <c r="H95" s="145"/>
      <c r="M95" s="145"/>
      <c r="R95" s="145"/>
      <c r="W95" s="145"/>
      <c r="AB95" s="145"/>
      <c r="AG95" s="145"/>
      <c r="AL95" s="145"/>
      <c r="AV95" s="145"/>
      <c r="BA95" s="145"/>
      <c r="BF95" s="145"/>
      <c r="BK95" s="145"/>
      <c r="BP95" s="145"/>
      <c r="BU95" s="145"/>
      <c r="BZ95" s="145"/>
      <c r="CE95" s="145"/>
      <c r="CJ95" s="145"/>
      <c r="CO95" s="145"/>
    </row>
    <row r="96" spans="2:93" ht="15.75">
      <c r="B96" s="147"/>
      <c r="C96" s="142"/>
      <c r="D96" s="142"/>
      <c r="E96" s="142"/>
      <c r="F96" s="142"/>
      <c r="G96" s="142"/>
      <c r="H96" s="142"/>
      <c r="M96" s="142"/>
      <c r="R96" s="142"/>
      <c r="W96" s="142"/>
      <c r="AB96" s="142"/>
      <c r="AG96" s="142"/>
      <c r="AL96" s="142"/>
      <c r="AV96" s="142"/>
      <c r="BA96" s="142"/>
      <c r="BF96" s="142"/>
      <c r="BK96" s="142"/>
      <c r="BP96" s="142"/>
      <c r="BU96" s="142"/>
      <c r="BZ96" s="142"/>
      <c r="CE96" s="142"/>
      <c r="CJ96" s="142"/>
      <c r="CO96" s="142"/>
    </row>
    <row r="97" spans="2:93">
      <c r="B97" s="143"/>
      <c r="C97" s="144"/>
      <c r="D97" s="145"/>
      <c r="E97" s="130"/>
      <c r="F97" s="130"/>
      <c r="G97" s="130"/>
      <c r="H97" s="130"/>
      <c r="M97" s="130"/>
      <c r="R97" s="130"/>
      <c r="W97" s="130"/>
      <c r="AB97" s="130"/>
      <c r="AG97" s="130"/>
      <c r="AL97" s="130"/>
      <c r="AV97" s="130"/>
      <c r="BA97" s="130"/>
      <c r="BF97" s="130"/>
      <c r="BK97" s="130"/>
      <c r="BP97" s="130"/>
      <c r="BU97" s="130"/>
      <c r="BZ97" s="130"/>
      <c r="CE97" s="130"/>
      <c r="CJ97" s="130"/>
      <c r="CO97" s="130"/>
    </row>
    <row r="98" spans="2:93">
      <c r="B98" s="143"/>
      <c r="C98" s="144"/>
      <c r="D98" s="145"/>
      <c r="E98" s="130"/>
      <c r="F98" s="130"/>
      <c r="G98" s="130"/>
      <c r="H98" s="130"/>
      <c r="M98" s="130"/>
      <c r="R98" s="130"/>
      <c r="W98" s="130"/>
      <c r="AB98" s="130"/>
      <c r="AG98" s="130"/>
      <c r="AL98" s="130"/>
      <c r="AV98" s="130"/>
      <c r="BA98" s="130"/>
      <c r="BF98" s="130"/>
      <c r="BK98" s="130"/>
      <c r="BP98" s="130"/>
      <c r="BU98" s="130"/>
      <c r="BZ98" s="130"/>
      <c r="CE98" s="130"/>
      <c r="CJ98" s="130"/>
      <c r="CO98" s="130"/>
    </row>
    <row r="99" spans="2:93">
      <c r="B99" s="143"/>
      <c r="C99" s="144"/>
      <c r="D99" s="145"/>
      <c r="E99" s="130"/>
      <c r="F99" s="130"/>
      <c r="G99" s="130"/>
      <c r="H99" s="130"/>
      <c r="M99" s="130"/>
      <c r="R99" s="130"/>
      <c r="W99" s="130"/>
      <c r="AB99" s="130"/>
      <c r="AG99" s="130"/>
      <c r="AL99" s="130"/>
      <c r="AV99" s="130"/>
      <c r="BA99" s="130"/>
      <c r="BF99" s="130"/>
      <c r="BK99" s="130"/>
      <c r="BP99" s="130"/>
      <c r="BU99" s="130"/>
      <c r="BZ99" s="130"/>
      <c r="CE99" s="130"/>
      <c r="CJ99" s="130"/>
      <c r="CO99" s="130"/>
    </row>
    <row r="100" spans="2:93" ht="15.75">
      <c r="B100" s="148"/>
      <c r="C100" s="148"/>
      <c r="D100" s="148"/>
      <c r="E100" s="148"/>
      <c r="F100" s="148"/>
      <c r="G100" s="148"/>
      <c r="H100" s="148"/>
    </row>
    <row r="101" spans="2:93">
      <c r="B101" s="143"/>
      <c r="C101" s="144"/>
      <c r="D101" s="145"/>
      <c r="E101" s="130"/>
      <c r="F101" s="130"/>
      <c r="G101" s="149"/>
      <c r="H101" s="149"/>
      <c r="M101" s="149"/>
      <c r="R101" s="149"/>
      <c r="W101" s="149"/>
      <c r="AB101" s="149"/>
      <c r="AG101" s="149"/>
      <c r="AL101" s="149"/>
      <c r="AV101" s="149"/>
      <c r="BA101" s="149"/>
      <c r="BF101" s="149"/>
      <c r="BK101" s="149"/>
      <c r="BP101" s="149"/>
      <c r="BU101" s="149"/>
      <c r="BZ101" s="149"/>
      <c r="CE101" s="149"/>
      <c r="CJ101" s="149"/>
      <c r="CO101" s="149"/>
    </row>
    <row r="102" spans="2:93">
      <c r="B102" s="143"/>
      <c r="C102" s="144"/>
      <c r="D102" s="145"/>
      <c r="E102" s="149"/>
      <c r="F102" s="149"/>
      <c r="G102" s="149"/>
      <c r="H102" s="149"/>
      <c r="M102" s="149"/>
      <c r="R102" s="149"/>
      <c r="W102" s="149"/>
      <c r="AB102" s="149"/>
      <c r="AG102" s="149"/>
      <c r="AL102" s="149"/>
      <c r="AV102" s="149"/>
      <c r="BA102" s="149"/>
      <c r="BF102" s="149"/>
      <c r="BK102" s="149"/>
      <c r="BP102" s="149"/>
      <c r="BU102" s="149"/>
      <c r="BZ102" s="149"/>
      <c r="CE102" s="149"/>
      <c r="CJ102" s="149"/>
      <c r="CO102" s="149"/>
    </row>
    <row r="103" spans="2:93">
      <c r="B103" s="143"/>
      <c r="C103" s="144"/>
      <c r="D103" s="145"/>
      <c r="E103" s="149"/>
      <c r="F103" s="149"/>
      <c r="G103" s="149"/>
      <c r="H103" s="149"/>
      <c r="M103" s="149"/>
      <c r="R103" s="149"/>
      <c r="W103" s="149"/>
      <c r="AB103" s="149"/>
      <c r="AG103" s="149"/>
      <c r="AL103" s="149"/>
      <c r="AV103" s="149"/>
      <c r="BA103" s="149"/>
      <c r="BF103" s="149"/>
      <c r="BK103" s="149"/>
      <c r="BP103" s="149"/>
      <c r="BU103" s="149"/>
      <c r="BZ103" s="149"/>
      <c r="CE103" s="149"/>
      <c r="CJ103" s="149"/>
      <c r="CO103" s="149"/>
    </row>
    <row r="104" spans="2:93">
      <c r="B104" s="143"/>
      <c r="C104" s="144"/>
      <c r="D104" s="145"/>
      <c r="E104" s="149"/>
      <c r="F104" s="149"/>
      <c r="G104" s="149"/>
      <c r="H104" s="149"/>
      <c r="M104" s="149"/>
      <c r="R104" s="149"/>
      <c r="W104" s="149"/>
      <c r="AB104" s="149"/>
      <c r="AG104" s="149"/>
      <c r="AL104" s="149"/>
      <c r="AV104" s="149"/>
      <c r="BA104" s="149"/>
      <c r="BF104" s="149"/>
      <c r="BK104" s="149"/>
      <c r="BP104" s="149"/>
      <c r="BU104" s="149"/>
      <c r="BZ104" s="149"/>
      <c r="CE104" s="149"/>
      <c r="CJ104" s="149"/>
      <c r="CO104" s="149"/>
    </row>
    <row r="105" spans="2:93">
      <c r="B105" s="143"/>
      <c r="C105" s="144"/>
      <c r="D105" s="145"/>
      <c r="E105" s="149"/>
      <c r="F105" s="149"/>
      <c r="G105" s="149"/>
      <c r="H105" s="149"/>
      <c r="M105" s="149"/>
      <c r="R105" s="149"/>
      <c r="W105" s="149"/>
      <c r="AB105" s="149"/>
      <c r="AG105" s="149"/>
      <c r="AL105" s="149"/>
      <c r="AV105" s="149"/>
      <c r="BA105" s="149"/>
      <c r="BF105" s="149"/>
      <c r="BK105" s="149"/>
      <c r="BP105" s="149"/>
      <c r="BU105" s="149"/>
      <c r="BZ105" s="149"/>
      <c r="CE105" s="149"/>
      <c r="CJ105" s="149"/>
      <c r="CO105" s="149"/>
    </row>
    <row r="106" spans="2:93">
      <c r="B106" s="143"/>
      <c r="C106" s="144"/>
      <c r="D106" s="145"/>
      <c r="E106" s="149"/>
      <c r="F106" s="149"/>
      <c r="G106" s="149"/>
      <c r="H106" s="149"/>
      <c r="M106" s="149"/>
      <c r="R106" s="149"/>
      <c r="W106" s="149"/>
      <c r="AB106" s="149"/>
      <c r="AG106" s="149"/>
      <c r="AL106" s="149"/>
      <c r="AV106" s="149"/>
      <c r="BA106" s="149"/>
      <c r="BF106" s="149"/>
      <c r="BK106" s="149"/>
      <c r="BP106" s="149"/>
      <c r="BU106" s="149"/>
      <c r="BZ106" s="149"/>
      <c r="CE106" s="149"/>
      <c r="CJ106" s="149"/>
      <c r="CO106" s="149"/>
    </row>
    <row r="107" spans="2:93">
      <c r="B107" s="143"/>
      <c r="C107" s="144"/>
      <c r="D107" s="145"/>
      <c r="E107" s="149"/>
      <c r="F107" s="149"/>
      <c r="G107" s="149"/>
      <c r="H107" s="149"/>
      <c r="M107" s="149"/>
      <c r="R107" s="149"/>
      <c r="W107" s="149"/>
      <c r="AB107" s="149"/>
      <c r="AG107" s="149"/>
      <c r="AL107" s="149"/>
      <c r="AV107" s="149"/>
      <c r="BA107" s="149"/>
      <c r="BF107" s="149"/>
      <c r="BK107" s="149"/>
      <c r="BP107" s="149"/>
      <c r="BU107" s="149"/>
      <c r="BZ107" s="149"/>
      <c r="CE107" s="149"/>
      <c r="CJ107" s="149"/>
      <c r="CO107" s="149"/>
    </row>
    <row r="108" spans="2:93">
      <c r="B108" s="143"/>
      <c r="C108" s="144"/>
      <c r="D108" s="145"/>
      <c r="E108" s="149"/>
      <c r="F108" s="149"/>
      <c r="G108" s="149"/>
      <c r="H108" s="149"/>
      <c r="M108" s="149"/>
      <c r="R108" s="149"/>
      <c r="W108" s="149"/>
      <c r="AB108" s="149"/>
      <c r="AG108" s="149"/>
      <c r="AL108" s="149"/>
      <c r="AV108" s="149"/>
      <c r="BA108" s="149"/>
      <c r="BF108" s="149"/>
      <c r="BK108" s="149"/>
      <c r="BP108" s="149"/>
      <c r="BU108" s="149"/>
      <c r="BZ108" s="149"/>
      <c r="CE108" s="149"/>
      <c r="CJ108" s="149"/>
      <c r="CO108" s="149"/>
    </row>
    <row r="109" spans="2:93">
      <c r="B109" s="143"/>
      <c r="C109" s="144"/>
      <c r="D109" s="145"/>
      <c r="E109" s="149"/>
      <c r="F109" s="149"/>
      <c r="G109" s="149"/>
      <c r="H109" s="149"/>
      <c r="M109" s="149"/>
      <c r="R109" s="149"/>
      <c r="W109" s="149"/>
      <c r="AB109" s="149"/>
      <c r="AG109" s="149"/>
      <c r="AL109" s="149"/>
      <c r="AV109" s="149"/>
      <c r="BA109" s="149"/>
      <c r="BF109" s="149"/>
      <c r="BK109" s="149"/>
      <c r="BP109" s="149"/>
      <c r="BU109" s="149"/>
      <c r="BZ109" s="149"/>
      <c r="CE109" s="149"/>
      <c r="CJ109" s="149"/>
      <c r="CO109" s="149"/>
    </row>
    <row r="110" spans="2:93">
      <c r="B110" s="143"/>
      <c r="C110" s="144"/>
      <c r="D110" s="145"/>
      <c r="E110" s="149"/>
      <c r="F110" s="149"/>
      <c r="G110" s="149"/>
      <c r="H110" s="149"/>
      <c r="M110" s="149"/>
      <c r="R110" s="149"/>
      <c r="W110" s="149"/>
      <c r="AB110" s="149"/>
      <c r="AG110" s="149"/>
      <c r="AL110" s="149"/>
      <c r="AV110" s="149"/>
      <c r="BA110" s="149"/>
      <c r="BF110" s="149"/>
      <c r="BK110" s="149"/>
      <c r="BP110" s="149"/>
      <c r="BU110" s="149"/>
      <c r="BZ110" s="149"/>
      <c r="CE110" s="149"/>
      <c r="CJ110" s="149"/>
      <c r="CO110" s="149"/>
    </row>
    <row r="111" spans="2:93" ht="15.75">
      <c r="B111" s="147"/>
      <c r="C111" s="142"/>
      <c r="D111" s="142"/>
      <c r="E111" s="142"/>
      <c r="F111" s="142"/>
      <c r="G111" s="142"/>
      <c r="H111" s="142"/>
      <c r="M111" s="142"/>
      <c r="R111" s="142"/>
      <c r="W111" s="142"/>
      <c r="AB111" s="142"/>
      <c r="AG111" s="142"/>
      <c r="AL111" s="142"/>
      <c r="AV111" s="142"/>
      <c r="BA111" s="142"/>
      <c r="BF111" s="142"/>
      <c r="BK111" s="142"/>
      <c r="BP111" s="142"/>
      <c r="BU111" s="142"/>
      <c r="BZ111" s="142"/>
      <c r="CE111" s="142"/>
      <c r="CJ111" s="142"/>
      <c r="CO111" s="142"/>
    </row>
    <row r="112" spans="2:93">
      <c r="B112" s="143"/>
      <c r="C112" s="144"/>
      <c r="D112" s="145"/>
      <c r="E112" s="149"/>
      <c r="F112" s="149"/>
      <c r="G112" s="149"/>
      <c r="H112" s="149"/>
      <c r="M112" s="149"/>
      <c r="R112" s="149"/>
      <c r="W112" s="149"/>
      <c r="AB112" s="149"/>
      <c r="AG112" s="149"/>
      <c r="AL112" s="149"/>
      <c r="AV112" s="149"/>
      <c r="BA112" s="149"/>
      <c r="BF112" s="149"/>
      <c r="BK112" s="149"/>
      <c r="BP112" s="149"/>
      <c r="BU112" s="149"/>
      <c r="BZ112" s="149"/>
      <c r="CE112" s="149"/>
      <c r="CJ112" s="149"/>
      <c r="CO112" s="149"/>
    </row>
    <row r="113" spans="2:93">
      <c r="B113" s="143"/>
      <c r="C113" s="144"/>
      <c r="D113" s="145"/>
      <c r="E113" s="149"/>
      <c r="F113" s="149"/>
      <c r="G113" s="149"/>
      <c r="H113" s="149"/>
      <c r="M113" s="149"/>
      <c r="R113" s="149"/>
      <c r="W113" s="149"/>
      <c r="AB113" s="149"/>
      <c r="AG113" s="149"/>
      <c r="AL113" s="149"/>
      <c r="AV113" s="149"/>
      <c r="BA113" s="149"/>
      <c r="BF113" s="149"/>
      <c r="BK113" s="149"/>
      <c r="BP113" s="149"/>
      <c r="BU113" s="149"/>
      <c r="BZ113" s="149"/>
      <c r="CE113" s="149"/>
      <c r="CJ113" s="149"/>
      <c r="CO113" s="149"/>
    </row>
    <row r="114" spans="2:93">
      <c r="B114" s="143"/>
      <c r="C114" s="144"/>
      <c r="D114" s="145"/>
      <c r="E114" s="149"/>
      <c r="F114" s="149"/>
      <c r="G114" s="149"/>
      <c r="H114" s="149"/>
      <c r="M114" s="149"/>
      <c r="R114" s="149"/>
      <c r="W114" s="149"/>
      <c r="AB114" s="149"/>
      <c r="AG114" s="149"/>
      <c r="AL114" s="149"/>
      <c r="AV114" s="149"/>
      <c r="BA114" s="149"/>
      <c r="BF114" s="149"/>
      <c r="BK114" s="149"/>
      <c r="BP114" s="149"/>
      <c r="BU114" s="149"/>
      <c r="BZ114" s="149"/>
      <c r="CE114" s="149"/>
      <c r="CJ114" s="149"/>
      <c r="CO114" s="149"/>
    </row>
    <row r="115" spans="2:93">
      <c r="B115" s="143"/>
      <c r="C115" s="144"/>
      <c r="D115" s="145"/>
      <c r="E115" s="149"/>
      <c r="F115" s="149"/>
      <c r="G115" s="149"/>
      <c r="H115" s="149"/>
      <c r="M115" s="149"/>
      <c r="R115" s="149"/>
      <c r="W115" s="149"/>
      <c r="AB115" s="149"/>
      <c r="AG115" s="149"/>
      <c r="AL115" s="149"/>
      <c r="AV115" s="149"/>
      <c r="BA115" s="149"/>
      <c r="BF115" s="149"/>
      <c r="BK115" s="149"/>
      <c r="BP115" s="149"/>
      <c r="BU115" s="149"/>
      <c r="BZ115" s="149"/>
      <c r="CE115" s="149"/>
      <c r="CJ115" s="149"/>
      <c r="CO115" s="149"/>
    </row>
    <row r="116" spans="2:93">
      <c r="B116" s="143"/>
      <c r="C116" s="144"/>
      <c r="D116" s="145"/>
      <c r="E116" s="149"/>
      <c r="F116" s="149"/>
      <c r="G116" s="149"/>
      <c r="H116" s="149"/>
      <c r="M116" s="149"/>
      <c r="R116" s="149"/>
      <c r="W116" s="149"/>
      <c r="AB116" s="149"/>
      <c r="AG116" s="149"/>
      <c r="AL116" s="149"/>
      <c r="AV116" s="149"/>
      <c r="BA116" s="149"/>
      <c r="BF116" s="149"/>
      <c r="BK116" s="149"/>
      <c r="BP116" s="149"/>
      <c r="BU116" s="149"/>
      <c r="BZ116" s="149"/>
      <c r="CE116" s="149"/>
      <c r="CJ116" s="149"/>
      <c r="CO116" s="149"/>
    </row>
    <row r="117" spans="2:93">
      <c r="B117" s="143"/>
      <c r="C117" s="144"/>
      <c r="D117" s="145"/>
      <c r="E117" s="150"/>
      <c r="F117" s="150"/>
      <c r="G117" s="150"/>
      <c r="H117" s="150"/>
      <c r="M117" s="150"/>
      <c r="R117" s="150"/>
      <c r="W117" s="150"/>
      <c r="AB117" s="150"/>
      <c r="AG117" s="150"/>
      <c r="AL117" s="150"/>
      <c r="AV117" s="150"/>
      <c r="BA117" s="150"/>
      <c r="BF117" s="150"/>
      <c r="BK117" s="150"/>
      <c r="BP117" s="150"/>
      <c r="BU117" s="150"/>
      <c r="BZ117" s="150"/>
      <c r="CE117" s="150"/>
      <c r="CJ117" s="150"/>
      <c r="CO117" s="150"/>
    </row>
    <row r="118" spans="2:93">
      <c r="B118" s="143"/>
      <c r="C118" s="144"/>
      <c r="D118" s="145"/>
      <c r="E118" s="150"/>
      <c r="F118" s="150"/>
      <c r="G118" s="150"/>
      <c r="H118" s="150"/>
      <c r="M118" s="150"/>
      <c r="R118" s="150"/>
      <c r="W118" s="150"/>
      <c r="AB118" s="150"/>
      <c r="AG118" s="150"/>
      <c r="AL118" s="150"/>
      <c r="AV118" s="150"/>
      <c r="BA118" s="150"/>
      <c r="BF118" s="150"/>
      <c r="BK118" s="150"/>
      <c r="BP118" s="150"/>
      <c r="BU118" s="150"/>
      <c r="BZ118" s="150"/>
      <c r="CE118" s="150"/>
      <c r="CJ118" s="150"/>
      <c r="CO118" s="150"/>
    </row>
    <row r="119" spans="2:93">
      <c r="B119" s="143"/>
      <c r="C119" s="144"/>
      <c r="D119" s="145"/>
      <c r="E119" s="150"/>
      <c r="F119" s="150"/>
      <c r="G119" s="150"/>
      <c r="H119" s="150"/>
      <c r="M119" s="150"/>
      <c r="R119" s="150"/>
      <c r="W119" s="150"/>
      <c r="AB119" s="150"/>
      <c r="AG119" s="150"/>
      <c r="AL119" s="150"/>
      <c r="AV119" s="150"/>
      <c r="BA119" s="150"/>
      <c r="BF119" s="150"/>
      <c r="BK119" s="150"/>
      <c r="BP119" s="150"/>
      <c r="BU119" s="150"/>
      <c r="BZ119" s="150"/>
      <c r="CE119" s="150"/>
      <c r="CJ119" s="150"/>
      <c r="CO119" s="150"/>
    </row>
    <row r="120" spans="2:93">
      <c r="B120" s="143"/>
      <c r="C120" s="144"/>
      <c r="D120" s="145"/>
      <c r="E120" s="149"/>
      <c r="F120" s="149"/>
      <c r="G120" s="149"/>
      <c r="H120" s="149"/>
      <c r="M120" s="149"/>
      <c r="R120" s="149"/>
      <c r="W120" s="149"/>
      <c r="AB120" s="149"/>
      <c r="AG120" s="149"/>
      <c r="AL120" s="149"/>
      <c r="AV120" s="149"/>
      <c r="BA120" s="149"/>
      <c r="BF120" s="149"/>
      <c r="BK120" s="149"/>
      <c r="BP120" s="149"/>
      <c r="BU120" s="149"/>
      <c r="BZ120" s="149"/>
      <c r="CE120" s="149"/>
      <c r="CJ120" s="149"/>
      <c r="CO120" s="149"/>
    </row>
    <row r="121" spans="2:93">
      <c r="B121" s="143"/>
      <c r="C121" s="144"/>
      <c r="D121" s="145"/>
      <c r="E121" s="151"/>
      <c r="F121" s="151"/>
      <c r="G121" s="151"/>
      <c r="H121" s="151"/>
      <c r="M121" s="151"/>
      <c r="R121" s="151"/>
      <c r="W121" s="151"/>
      <c r="AB121" s="151"/>
      <c r="AG121" s="151"/>
      <c r="AL121" s="151"/>
      <c r="AV121" s="151"/>
      <c r="BA121" s="151"/>
      <c r="BF121" s="151"/>
      <c r="BK121" s="151"/>
      <c r="BP121" s="151"/>
      <c r="BU121" s="151"/>
      <c r="BZ121" s="151"/>
      <c r="CE121" s="151"/>
      <c r="CJ121" s="151"/>
      <c r="CO121" s="151"/>
    </row>
    <row r="122" spans="2:93">
      <c r="B122" s="143"/>
      <c r="C122" s="144"/>
      <c r="D122" s="145"/>
      <c r="E122" s="151"/>
      <c r="F122" s="151"/>
      <c r="G122" s="151"/>
      <c r="H122" s="151"/>
      <c r="M122" s="151"/>
      <c r="R122" s="151"/>
      <c r="W122" s="151"/>
      <c r="AB122" s="151"/>
      <c r="AG122" s="151"/>
      <c r="AL122" s="151"/>
      <c r="AV122" s="151"/>
      <c r="BA122" s="151"/>
      <c r="BF122" s="151"/>
      <c r="BK122" s="151"/>
      <c r="BP122" s="151"/>
      <c r="BU122" s="151"/>
      <c r="BZ122" s="151"/>
      <c r="CE122" s="151"/>
      <c r="CJ122" s="151"/>
      <c r="CO122" s="151"/>
    </row>
    <row r="123" spans="2:93">
      <c r="B123" s="143"/>
      <c r="C123" s="144"/>
      <c r="D123" s="145"/>
      <c r="E123" s="151"/>
      <c r="F123" s="151"/>
      <c r="G123" s="151"/>
      <c r="H123" s="151"/>
      <c r="M123" s="151"/>
      <c r="R123" s="151"/>
      <c r="W123" s="151"/>
      <c r="AB123" s="151"/>
      <c r="AG123" s="151"/>
      <c r="AL123" s="151"/>
      <c r="AV123" s="151"/>
      <c r="BA123" s="151"/>
      <c r="BF123" s="151"/>
      <c r="BK123" s="151"/>
      <c r="BP123" s="151"/>
      <c r="BU123" s="151"/>
      <c r="BZ123" s="151"/>
      <c r="CE123" s="151"/>
      <c r="CJ123" s="151"/>
      <c r="CO123" s="151"/>
    </row>
    <row r="124" spans="2:93">
      <c r="B124" s="143"/>
      <c r="C124" s="144"/>
      <c r="D124" s="145"/>
      <c r="E124" s="151"/>
      <c r="F124" s="151"/>
      <c r="G124" s="151"/>
      <c r="H124" s="151"/>
      <c r="M124" s="151"/>
      <c r="R124" s="151"/>
      <c r="W124" s="151"/>
      <c r="AB124" s="151"/>
      <c r="AG124" s="151"/>
      <c r="AL124" s="151"/>
      <c r="AV124" s="151"/>
      <c r="BA124" s="151"/>
      <c r="BF124" s="151"/>
      <c r="BK124" s="151"/>
      <c r="BP124" s="151"/>
      <c r="BU124" s="151"/>
      <c r="BZ124" s="151"/>
      <c r="CE124" s="151"/>
      <c r="CJ124" s="151"/>
      <c r="CO124" s="151"/>
    </row>
    <row r="125" spans="2:93">
      <c r="B125" s="152"/>
      <c r="C125" s="152"/>
      <c r="D125" s="152"/>
      <c r="E125" s="152"/>
      <c r="F125" s="152"/>
      <c r="G125" s="152"/>
      <c r="H125" s="152"/>
      <c r="M125" s="152"/>
      <c r="R125" s="152"/>
      <c r="W125" s="152"/>
      <c r="AB125" s="152"/>
      <c r="AG125" s="152"/>
      <c r="AL125" s="152"/>
      <c r="AV125" s="152"/>
      <c r="BA125" s="152"/>
      <c r="BF125" s="152"/>
      <c r="BK125" s="152"/>
      <c r="BP125" s="152"/>
      <c r="BU125" s="152"/>
      <c r="BZ125" s="152"/>
      <c r="CE125" s="152"/>
      <c r="CJ125" s="152"/>
      <c r="CO125" s="152"/>
    </row>
    <row r="126" spans="2:93">
      <c r="B126" s="152"/>
      <c r="C126" s="152"/>
      <c r="D126" s="152"/>
      <c r="E126" s="152"/>
      <c r="F126" s="152"/>
      <c r="G126" s="152"/>
      <c r="H126" s="152"/>
      <c r="M126" s="152"/>
      <c r="R126" s="152"/>
      <c r="W126" s="152"/>
      <c r="AB126" s="152"/>
      <c r="AG126" s="152"/>
      <c r="AL126" s="152"/>
      <c r="AV126" s="152"/>
      <c r="BA126" s="152"/>
      <c r="BF126" s="152"/>
      <c r="BK126" s="152"/>
      <c r="BP126" s="152"/>
      <c r="BU126" s="152"/>
      <c r="BZ126" s="152"/>
      <c r="CE126" s="152"/>
      <c r="CJ126" s="152"/>
      <c r="CO126" s="152"/>
    </row>
  </sheetData>
  <mergeCells count="48">
    <mergeCell ref="A72:B72"/>
    <mergeCell ref="B100:H100"/>
    <mergeCell ref="CO3:CS3"/>
    <mergeCell ref="B33:E33"/>
    <mergeCell ref="A37:B37"/>
    <mergeCell ref="B40:F40"/>
    <mergeCell ref="A45:B45"/>
    <mergeCell ref="B48:F48"/>
    <mergeCell ref="BK3:BO3"/>
    <mergeCell ref="BP3:BT3"/>
    <mergeCell ref="BU3:BY3"/>
    <mergeCell ref="BZ3:CD3"/>
    <mergeCell ref="CE3:CI3"/>
    <mergeCell ref="CJ3:CN3"/>
    <mergeCell ref="AG3:AK3"/>
    <mergeCell ref="AL3:AP3"/>
    <mergeCell ref="AQ3:AU3"/>
    <mergeCell ref="AV3:AZ3"/>
    <mergeCell ref="BA3:BE3"/>
    <mergeCell ref="BF3:BJ3"/>
    <mergeCell ref="BZ2:CD2"/>
    <mergeCell ref="CE2:CI2"/>
    <mergeCell ref="CJ2:CN2"/>
    <mergeCell ref="CO2:CS2"/>
    <mergeCell ref="C3:G3"/>
    <mergeCell ref="H3:L3"/>
    <mergeCell ref="M3:Q3"/>
    <mergeCell ref="R3:V3"/>
    <mergeCell ref="W3:AA3"/>
    <mergeCell ref="AB3:AF3"/>
    <mergeCell ref="AV2:AZ2"/>
    <mergeCell ref="BA2:BE2"/>
    <mergeCell ref="BF2:BJ2"/>
    <mergeCell ref="BK2:BO2"/>
    <mergeCell ref="BP2:BT2"/>
    <mergeCell ref="BU2:BY2"/>
    <mergeCell ref="R2:V2"/>
    <mergeCell ref="W2:AA2"/>
    <mergeCell ref="AB2:AF2"/>
    <mergeCell ref="AG2:AK2"/>
    <mergeCell ref="AL2:AP2"/>
    <mergeCell ref="AQ2:AU2"/>
    <mergeCell ref="A1:I1"/>
    <mergeCell ref="A2:A4"/>
    <mergeCell ref="B2:B4"/>
    <mergeCell ref="C2:G2"/>
    <mergeCell ref="H2:L2"/>
    <mergeCell ref="M2:Q2"/>
  </mergeCells>
  <dataValidations count="1">
    <dataValidation type="decimal" allowBlank="1" showErrorMessage="1" errorTitle="Ошибка" error="Допускается ввод только действительных чисел!" sqref="D112:H124 D75:H95 D97:H99 D101:H110 AR73:AU73 CO46:CO48 H46:H48 M112:M124 M75:M95 M97:M99 M101:M110 M46:M48 R112:R124 R75:R95 R97:R99 R101:R110 R46:R48 W112:W124 W75:W95 W97:W99 W101:W110 W46:W48 AB112:AB124 AB75:AB95 AB97:AB99 AB101:AB110 AB46:AB48 AG112:AG124 AG75:AG95 AG97:AG99 AG101:AG110 AG46:AG48 AL112:AL124 AL75:AL95 AL97:AL99 AL101:AL110 AL46:AL48 AV112:AV124 AV75:AV95 AV97:AV99 AV101:AV110 AV46:AV48 BA112:BA124 BA75:BA95 BA97:BA99 BA101:BA110 BA46:BA48 BF112:BF124 BF75:BF95 BF97:BF99 BF101:BF110 BF46:BF48 BK112:BK124 BK75:BK95 BK97:BK99 BK101:BK110 AP49 BK46:BK48 BP112:BP124 BP75:BP95 BP97:BP99 BP101:BP110 BP46:BP48 BU112:BU124 BU75:BU95 BU97:BU99 BU101:BU110 BU46:BU48 BZ112:BZ124 BZ75:BZ95 BZ97:BZ99 BZ101:BZ110 BZ46:BZ48 S73:V73 AM73:AP73 CE112:CE124 CE75:CE95 CE97:CE99 CE101:CE110 AM49 CE46:CE48 CJ112:CJ124 CJ75:CJ95 CJ97:CJ99 CJ101:CJ110 CJ46:CJ48 CO112:CO124 CO75:CO95 CO97:CO99 CO101:CO110 I73:L73 BO49 X73:AA73 AC73:AF73 AH73:AK73 BL49 AW73:AZ73 BB73:BE73 BG73:BJ73 CF73:CI73 BQ73:BT73 BV73:BY73 CA73:CD73 D73:G73 CK73:CN73 AR49 CP73:CS73 N73:Q73 AU49 V49 CP46:CS46 S49 AQ46:AQ48 BL73:BO73 C46 CS49 CP49 CN49 CK49 CI49 CF49 I46:L46 N46:Q46 S46:V46 X46:AA46 AC46:AF46 AH46:AK46 AM46:AP46 AR46:AU46 AW46:AZ46 BB46:BE46 BG46:BJ46 BL46:BO46 BQ46:BT46 BV46:BY46 CA46:CD46 CF46:CI46 CK46:CN46 L15 N41:N44 D15:G15 H38:H40 AF41:AF44 CP38:CS38 L41 M38:M40 R38:R40 Y42:Z44 X15:AA15 AK41:AK44 W38:W40 AC15:AF15 AD42:AE44 AB38:AB40 AI42:AJ44 AH15:AK15 AZ41:AZ44 AG38:AG40 BE41:BE44 AL38:AL40 AX42:AY44 AW15:AZ15 BJ41:BJ44 AV38:AV40 BB15:BE15 BC42:BD44 BA38:BA40 BH42:BI44 BG15:BJ15 BT41:BT44 BF38:BF40 BY41:BY44 BK38:BK40 BR42:BS44 BQ15:BT15 CD41:CD44 BP38:BP40 BV15:BY15 BW42:BX44 BU38:BU40 CB42:CC44 CD49:CD71 X41:X44 BZ38:BZ40 I41:I44 CE38:CE40 AM41 CJ38:CJ40 AP41 CO38:CO40 Q41 AC41:AC44 AH41:AH44 AW41:AW44 BB41:BB44 BG41:BG44 BQ41:BQ44 BV41:BV44 AR41 CA41:CA44 O42:Q44 J42:L44 AU41 AQ38:AQ40 S41 V41 CP41 CS41 CK41 CN41 CF41 CI41 BL41 BO41 N15:Q15 AA41:AA44 C38 D38:G44 I38:L38 N38:Q38 S38:V38 X38:AA38 AC38:AF38 AH38:AK38 AM38:AP38 AR38:AU38 AW38:AZ38 BB38:BE38 BG38:BJ38 BL38:BO38 BQ38:BT38 BV38:BY38 CA38:CD38 CF38:CI38 CK38:CN38 AA49:AA71 AC49:AC71 AF49:AF71 AH49:AH71 AK49:AK71 AW49:AW71 AZ49:AZ71 BB49:BB71 BE49:BE71 BG49:BG71 BJ49:BJ71 BQ49:BQ71 BT49:BT71 BV49:BV71 BY49:BY71 CA49:CA71 CB50:CC71 X49:X71 CA15:CD15 O50:P71 D46:G71 Y50:Z71 AD50:AE71 AI50:AJ71 AX50:AY71 BC50:BD71 BH50:BI71 BR50:BS71 BW50:BX71 I49:I71 L49:L71 N49:N71 Q49:Q71 J50:K71">
      <formula1>-9.99999999999999E+23</formula1>
      <formula2>9.99999999999999E+23</formula2>
    </dataValidation>
  </dataValidations>
  <hyperlinks>
    <hyperlink ref="A37:B37" location="'Баланс энергии'!A30" display="Добавить"/>
    <hyperlink ref="A45:B45" location="'Баланс энергии'!A30" display="Добавить"/>
    <hyperlink ref="A72:B72" location="'Баланс энергии'!A30" display="Добавить"/>
  </hyperlinks>
  <pageMargins left="0.23622047244094491" right="0.23622047244094491" top="0.15748031496062992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баланс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zoliv</dc:creator>
  <cp:lastModifiedBy>zoliv</cp:lastModifiedBy>
  <dcterms:created xsi:type="dcterms:W3CDTF">2017-06-01T12:33:32Z</dcterms:created>
  <dcterms:modified xsi:type="dcterms:W3CDTF">2017-06-01T12:34:52Z</dcterms:modified>
</cp:coreProperties>
</file>